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85" windowWidth="16695" windowHeight="12240"/>
  </bookViews>
  <sheets>
    <sheet name="план" sheetId="4" r:id="rId1"/>
    <sheet name="Лист2" sheetId="2" r:id="rId2"/>
  </sheets>
  <definedNames>
    <definedName name="_xlnm._FilterDatabase" localSheetId="0" hidden="1">план!$A$8:$H$225</definedName>
  </definedNames>
  <calcPr calcId="145621"/>
</workbook>
</file>

<file path=xl/calcChain.xml><?xml version="1.0" encoding="utf-8"?>
<calcChain xmlns="http://schemas.openxmlformats.org/spreadsheetml/2006/main">
  <c r="I91" i="4" l="1"/>
  <c r="H91" i="4" l="1"/>
  <c r="H163" i="4" l="1"/>
  <c r="H161" i="4"/>
  <c r="H92" i="4"/>
  <c r="I68" i="4" l="1"/>
  <c r="H68" i="4"/>
  <c r="I216" i="4" l="1"/>
  <c r="I215" i="4" s="1"/>
  <c r="I223" i="4" s="1"/>
  <c r="I207" i="4"/>
  <c r="I178" i="4"/>
  <c r="I201" i="4"/>
  <c r="I187" i="4"/>
  <c r="I171" i="4"/>
  <c r="I159" i="4"/>
  <c r="I153" i="4"/>
  <c r="I147" i="4"/>
  <c r="I141" i="4"/>
  <c r="I125" i="4"/>
  <c r="I117" i="4"/>
  <c r="I118" i="4"/>
  <c r="I132" i="4" s="1"/>
  <c r="I225" i="4" s="1"/>
  <c r="I112" i="4"/>
  <c r="I105" i="4"/>
  <c r="I98" i="4"/>
  <c r="H98" i="4"/>
  <c r="I80" i="4"/>
  <c r="I74" i="4"/>
  <c r="I56" i="4"/>
  <c r="I62" i="4"/>
  <c r="I50" i="4"/>
  <c r="I39" i="4"/>
  <c r="I33" i="4"/>
  <c r="I17" i="4"/>
  <c r="I11" i="4"/>
  <c r="I24" i="4"/>
  <c r="H24" i="4"/>
  <c r="I200" i="4" l="1"/>
  <c r="I23" i="4"/>
  <c r="I10" i="4"/>
  <c r="I177" i="4"/>
  <c r="I134" i="4"/>
  <c r="I104" i="4"/>
  <c r="I90" i="4"/>
  <c r="I49" i="4"/>
  <c r="I213" i="4" l="1"/>
  <c r="I131" i="4"/>
  <c r="I224" i="4" l="1"/>
  <c r="H62" i="4"/>
  <c r="H118" i="4" l="1"/>
  <c r="H76" i="4"/>
  <c r="H75" i="4" s="1"/>
  <c r="H117" i="4"/>
  <c r="H80" i="4"/>
  <c r="H159" i="4" l="1"/>
  <c r="H132" i="4" l="1"/>
  <c r="H225" i="4" s="1"/>
  <c r="H216" i="4" l="1"/>
  <c r="H207" i="4"/>
  <c r="H201" i="4"/>
  <c r="H187" i="4"/>
  <c r="H178" i="4"/>
  <c r="H171" i="4"/>
  <c r="H153" i="4"/>
  <c r="H147" i="4"/>
  <c r="H141" i="4"/>
  <c r="H135" i="4"/>
  <c r="H125" i="4"/>
  <c r="H112" i="4"/>
  <c r="H105" i="4"/>
  <c r="H90" i="4"/>
  <c r="H74" i="4"/>
  <c r="H56" i="4"/>
  <c r="H50" i="4"/>
  <c r="H39" i="4"/>
  <c r="H33" i="4"/>
  <c r="H17" i="4"/>
  <c r="H11" i="4"/>
  <c r="H49" i="4" l="1"/>
  <c r="H23" i="4"/>
  <c r="H200" i="4"/>
  <c r="H104" i="4"/>
  <c r="H177" i="4"/>
  <c r="H10" i="4"/>
  <c r="H131" i="4" l="1"/>
  <c r="H215" i="4"/>
  <c r="H223" i="4" s="1"/>
  <c r="H134" i="4" l="1"/>
  <c r="H213" i="4" l="1"/>
  <c r="H224" i="4" l="1"/>
</calcChain>
</file>

<file path=xl/sharedStrings.xml><?xml version="1.0" encoding="utf-8"?>
<sst xmlns="http://schemas.openxmlformats.org/spreadsheetml/2006/main" count="744" uniqueCount="332">
  <si>
    <t>№</t>
  </si>
  <si>
    <t>Задача 1.1 Обеспечение полноты и актуальности учета государственного имущества Республики Коми</t>
  </si>
  <si>
    <t>Задача 1.2. Обеспечение государственной регистрации права собственности Республики Коми</t>
  </si>
  <si>
    <t>Республиканский бюджет Республики Коми</t>
  </si>
  <si>
    <t>Задача 2.1. Вовлечение государственного имущества Республики Коми в экономический оборот</t>
  </si>
  <si>
    <t>*</t>
  </si>
  <si>
    <t>Задача 2.3 Осуществление контроля за эффективным использованием государственного имущества Республики Коми</t>
  </si>
  <si>
    <t>ВСЕГО:</t>
  </si>
  <si>
    <t>Задача 1.3. Оптимизация структуры государственного имущества Республики Коми</t>
  </si>
  <si>
    <t>Подпрограмма 1.  Формирование эффективной структуры государственного имущества Республики Коми</t>
  </si>
  <si>
    <t>1.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</si>
  <si>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</si>
  <si>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</si>
  <si>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</si>
  <si>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</si>
  <si>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</si>
  <si>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</si>
  <si>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</si>
  <si>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</si>
  <si>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</si>
  <si>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</si>
  <si>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</si>
  <si>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7.</t>
  </si>
  <si>
    <t>7.1.</t>
  </si>
  <si>
    <t>7.2.</t>
  </si>
  <si>
    <t>8.</t>
  </si>
  <si>
    <t>8.1.</t>
  </si>
  <si>
    <t>8.2.</t>
  </si>
  <si>
    <t>9.</t>
  </si>
  <si>
    <t>9.1.</t>
  </si>
  <si>
    <t>10.</t>
  </si>
  <si>
    <t>10.1.</t>
  </si>
  <si>
    <t>10.2.</t>
  </si>
  <si>
    <t>12.1.</t>
  </si>
  <si>
    <t>12.2.</t>
  </si>
  <si>
    <t>13.1.</t>
  </si>
  <si>
    <t>13.2.</t>
  </si>
  <si>
    <t>14.</t>
  </si>
  <si>
    <t>14.1.</t>
  </si>
  <si>
    <t>14.2.</t>
  </si>
  <si>
    <t>16.</t>
  </si>
  <si>
    <t>16.1.</t>
  </si>
  <si>
    <t>16.2.</t>
  </si>
  <si>
    <t>17.</t>
  </si>
  <si>
    <t>17.1.</t>
  </si>
  <si>
    <t>17.2.</t>
  </si>
  <si>
    <t>18.</t>
  </si>
  <si>
    <t>18.1.</t>
  </si>
  <si>
    <t>18.2.</t>
  </si>
  <si>
    <t>19.</t>
  </si>
  <si>
    <t>19.1.</t>
  </si>
  <si>
    <t>19.2.</t>
  </si>
  <si>
    <t>6.2.</t>
  </si>
  <si>
    <t>Основное мероприятие 1.1.3. Актуализация реестра государственного имущества Республики Коми</t>
  </si>
  <si>
    <t>Основное мероприятие 1.2.3. Регистрация права собственности Республики Коми на объекты государственной собственности Республики Коми</t>
  </si>
  <si>
    <t>Основное мероприятие 1.3.1. Проведение приватизации государственного имущества Республики Коми</t>
  </si>
  <si>
    <t>Основное мероприятие 1.3.2. Разграничение государственной собственности при передаче имущества, предназначенного для реализации соответствующих полномочий, между органами государственной власти Российской Федерации, субъектов Российской Федерации и органами местного самоуправления</t>
  </si>
  <si>
    <t>Основное мероприятие 1.3.3. Капитальный и текущий  ремонт объектов государственной собственности Республики Коми</t>
  </si>
  <si>
    <t xml:space="preserve">Основное мероприятие 2.2.1. Совершенствование механизмов управления государственными унитарными предприятиями Республики Коми     </t>
  </si>
  <si>
    <t>Основное мероприятие 2.2.2. Повышение эффективности модели управления акционерными обществами, акции в уставных капиталах которых находятся  в государственной собственности Республики Коми</t>
  </si>
  <si>
    <t>Основное мероприятие 2.3.1. Проведение проверок целевого использования  и сохранности объектов государственного имущества Республики Коми</t>
  </si>
  <si>
    <t>1.1.</t>
  </si>
  <si>
    <t>1.2.</t>
  </si>
  <si>
    <t>Источник финансирования</t>
  </si>
  <si>
    <t>Основное мероприятие 1.1.1. Методическое и методологическое сопровождение автоматизированной системы «Учет и управление объектами государственной собственности Республики Коми и муниципальной собственности» (далее- АСУС)</t>
  </si>
  <si>
    <t>Подпрограмма 4. Обеспечение реализации государственной программы</t>
  </si>
  <si>
    <t>20.1.</t>
  </si>
  <si>
    <t>21.</t>
  </si>
  <si>
    <t>21.1.</t>
  </si>
  <si>
    <t>21.2.</t>
  </si>
  <si>
    <t>Задача 4.1. Обеспечение управления реализацией мероприятий программы</t>
  </si>
  <si>
    <t>Задача 1.5. Создание планово-картографической основы для единого учета земельных участков</t>
  </si>
  <si>
    <t>Основное мероприятие 2.1.7. Претензионно-исковая работа</t>
  </si>
  <si>
    <t>Основное мероприятие 2.3.2. Проведение проверок финансово-хозяйственной деятельности государственных унитарных предприятий Республики Коми</t>
  </si>
  <si>
    <t>Задача 1.4. Актуализация государственной кадастровой оценки объектов недвижимости на территории Республики Коми</t>
  </si>
  <si>
    <t>Задача 2.2. Совершенствование системы управления государственными унитарными предприятиями Республики Коми и акционерными обществами. акции в уставных капиталах которых находятся в государственной собственности Республики Коми</t>
  </si>
  <si>
    <t>22.</t>
  </si>
  <si>
    <t>22.1.</t>
  </si>
  <si>
    <t>22.2.</t>
  </si>
  <si>
    <t>23.</t>
  </si>
  <si>
    <t>23.1.</t>
  </si>
  <si>
    <t>23.2.</t>
  </si>
  <si>
    <t>20.</t>
  </si>
  <si>
    <t>Основное мероприятие 1.5.3. Координатное описание границ Республики Коми</t>
  </si>
  <si>
    <t xml:space="preserve">Основное мероприятие 2.1.1. Передача государственного имущества в аренду
</t>
  </si>
  <si>
    <t>Основное мероприятие 2.1.2. Предоставление земельных участков в аренду</t>
  </si>
  <si>
    <t xml:space="preserve">Основное мероприятие 1.3.5. 
Предоставление земельных участков в постоянное (бессрочное) пользование, безвозмездное пользование
</t>
  </si>
  <si>
    <t xml:space="preserve">Основное мероприятие 1.3.6. 
Передача государственного имущества в безвозмездное пользование, доверительное управление, залог, закрепление в оперативное управление, хозяйственное ведение
</t>
  </si>
  <si>
    <t>Основное мероприятие 1.4.3. Оказание государственных услуг, выполнение работ государственными учреждениями в области государственной  кадастровой оценки и хранения архивной технической документации по объектам недвижимости</t>
  </si>
  <si>
    <t>Основное мероприятие 1.4.4. Организация проведения государственной кадастровой оценки объектов недвижимости</t>
  </si>
  <si>
    <t>Основное мероприятие 1.5.4. Координатное описание границ  муниципальных образований Республики Коми</t>
  </si>
  <si>
    <t>11.1.</t>
  </si>
  <si>
    <t>11.2.</t>
  </si>
  <si>
    <t>24.</t>
  </si>
  <si>
    <t>24.1.</t>
  </si>
  <si>
    <t>24.2.</t>
  </si>
  <si>
    <t>25.</t>
  </si>
  <si>
    <t>25.1.</t>
  </si>
  <si>
    <t>25.2.</t>
  </si>
  <si>
    <t>26.</t>
  </si>
  <si>
    <t>26.1.</t>
  </si>
  <si>
    <t>26.2.</t>
  </si>
  <si>
    <t>Основное мероприятие 2.1.6. Содержание объектов государственной собственности Республики Коми, в том числе не переданных пользователям</t>
  </si>
  <si>
    <t>Контрольное событие № 1
Подготовлены материалы для проведения заседания рабочей группы</t>
  </si>
  <si>
    <t>Мероприятие 1.1.1.1. Организация и проведение работы с муниципальными образованиями республики  в части использования АСУС</t>
  </si>
  <si>
    <t>Мероприятие 1.1.1.2. Организация и проведение работы с балансодержателями государственного имущества по заливке данных "Карт учета" в АСУС</t>
  </si>
  <si>
    <t>Основное мероприятие 1.2.2. Организация мероприятий по обеспечению кадастровыми паспортами земельных участков, относящихся к государственной собственности Республики Коми</t>
  </si>
  <si>
    <t>Мероприятие 1.1.3.2.
Отражение в реестре государственного имущества Республики Коми обновленных данных по объектам недвижимости и земельным участкам</t>
  </si>
  <si>
    <t>Мероприятие 1.2.1.1.
Формирование перечня объектов недвижимого имущества, требующих технической инвентаризации</t>
  </si>
  <si>
    <t>Мероприятие 1.2.2.1.
Формирование перечня земельных участков, относящихся или подлежащих отнесению к государственной собственности Республики Коми, по которым необходимо провести кадастровые работы</t>
  </si>
  <si>
    <t>Мероприятие 1.2.3.1.
Подготовка пакета документов для государственной регистрации права государственной собственности Республики Коми на объекты недвижимого имущества</t>
  </si>
  <si>
    <t>Мероприятие 1.2.3.2.
Подготовка пакета документов для государственной регистрации права государственной собственности Республики Коми на земельные участки</t>
  </si>
  <si>
    <t>Мероприятие 1.2.3.3.
Внесение в реестр государственного имущества Республики Коми  данных о регистрации права собственности Республики Коми на объекты недвижимости и земельные участки</t>
  </si>
  <si>
    <t>Мероприятие 1.3.1.1.
Оценка имущества для определения выкупной стоимости</t>
  </si>
  <si>
    <t>Мероприятие 1.3.1.2.
Принятие решения об условиях приватизации и проведение процедур определенным в решении способом</t>
  </si>
  <si>
    <t>Мероприятие 1.3.2.1.
Рассмотрение документов, поступающих от органов государственной власти Российской Федерации, органов местного самоуправления, и перечня имущества, подлежащего передаче в государственную собственность Республики Коми</t>
  </si>
  <si>
    <t>Мероприятие 1.3.2.2.
Разработка проектов распоряжений Правительства Республики Коми и решений Министерства о передаче имущества из государственной собственности Республики Коми в федеральную, муниципальную собственность и о приеме имущества в государственную  собственность Республики Коми</t>
  </si>
  <si>
    <t>Мероприятие 1.3.3.1.
Свод заявок от органов государственной власти Республики Коми на осуществление ремонтных работ, определение приоритетных направлений и утверждение перечня необходимых работ</t>
  </si>
  <si>
    <t>Мероприятие 1.3.3.2.
Проведение мероприятий по капитальному ремонту государственного имущества РК.</t>
  </si>
  <si>
    <t>Мероприятие 1.3.5.2.
Подготовка проекта решения о предоставлении земельного участка в постоянное (бессрочное) пользование и (или) проекта договора безвозмездного пользования</t>
  </si>
  <si>
    <t>Мероприятие 1.3.6.1.
Проведение мероприятий по передаче государственного имущества в безвозмездное пользование, доверительное управление, залог</t>
  </si>
  <si>
    <t>Мероприятие 1.3.6.2.
Рассмотрение и анализ поступивших ходатайств о закреплении государственного имущества на праве оперативного управления, в хозяйственное ведение на соответствие действующему законодательству</t>
  </si>
  <si>
    <t>Мероприятие 1.4.4.1.
Принятие решения о проведении государственной кадастровой оценки объектов недвижимости</t>
  </si>
  <si>
    <t>Мероприятие 1.5.3.1.
Организационно-методологическое обеспечение работ по координатному описанию границы Республики Коми</t>
  </si>
  <si>
    <t>Мероприятие 1.5.3.2.
Техническое обеспечение работ по координатному описанию границы Республики Коми</t>
  </si>
  <si>
    <t>Мероприятие 1.5.4.1.
Организационно-методологическое обеспечение работ по координатному описанию границ муниципальных образований Республики Коми</t>
  </si>
  <si>
    <t>Мероприятие 1.5.4.2.
Техническое обеспечение работ по координатному описанию границ муниципальных образований Республики Коми</t>
  </si>
  <si>
    <t>Мероприятие 2.1.1.2.
Организация имущественной поддержки субъектам малого и среднего предпринимательства</t>
  </si>
  <si>
    <t>Мероприятие 2.1.2.2.
Подготовка проектов договоров аренды земельных участков</t>
  </si>
  <si>
    <t>Мероприятие 2.1.4.2.
Принятие решений о переводе земель или земельных участков в составе таких земель из одной категории в другую или об отказе в переводе земель или земельных участков в составе таких земель из одной категории в другую (при наличии ходатайств)</t>
  </si>
  <si>
    <t>Мероприятие 2.1.5.1.
Рассмотрения обращений об утверждении схем расположения земельных участков, находящихся в государственной собственности Республики Коми на наличие оснований для ее утверждения</t>
  </si>
  <si>
    <t>Мероприятие 2.1.7.1.
Ведение претензионной  работы в случае нарушения условий использования государственного имущества Республики Коми</t>
  </si>
  <si>
    <t>Мероприятие 2.1.7.2.
Ведение исковой работы в случае нарушения условий использования государственного имущества Республики Коми</t>
  </si>
  <si>
    <t>Мероприятие 2.2.1.1.
Формирование сведений о финансовом положении государственных унитарных предприятий Республики Коми в соответствии с постановлением Правительства Республики Коми от 30.06.2005г. № 182</t>
  </si>
  <si>
    <t xml:space="preserve">Мероприятие 2.2.1.2.
Оценка деятельности государственных унитарных предприятий Республики Коми на соответствие критериям, установленным постановлением Правительства Республики Коми от 30.06.2005г. №  185 </t>
  </si>
  <si>
    <t>Мероприятие 2.3.1.1.
Проверки сохранности и использования по назначению государственного имущества Республики Коми, переданного в оперативное управление государственным учреждениям и казенным предприятиям Республики Коми</t>
  </si>
  <si>
    <t>Мероприятие 2.3.1.2.
Проверки соблюдения пользователем условий договора аренды (безвозмездного пользования) в части содержания объекта (земельного участка), фактически занимаемого размера площади, заявленного целевого использования</t>
  </si>
  <si>
    <t>Мероприятие 2.3.2.1.
Проведение выездной проверки финансово-хозяйственной деятельности государственных унитарных предприятий Республики Коми</t>
  </si>
  <si>
    <t>Мероприятие 2.3.2.2.
Анализ выполнения плановых показателей финансово-хозяйственной деятельности государственных унитарных предприятий Республики Коми</t>
  </si>
  <si>
    <t>Мероприятие 4.1.1.1.
Организация осуществления функций и полномочий, закреплённых за Министерством Республики Коми имущественных и земельных отношений</t>
  </si>
  <si>
    <t>Мероприятие 4.1.1.2.
Мониторинг реализации Программы</t>
  </si>
  <si>
    <t>Мероприятие 4.1.1.3.
Размещение на официальном сайте Министерства информации об исполнении комплексного плана действий по реализации программы</t>
  </si>
  <si>
    <t>Мероприятие 2.1.5.2.
Подготовка проекта решения об утверждении схем расположения земельных участков и (или) проекта ответа об отказе в утверждении схемы</t>
  </si>
  <si>
    <t>Контрольное событие № 2
Подготовлены материалы для проведения заседания рабочей группы</t>
  </si>
  <si>
    <t>Контрольное событие № 3
Подготовлены материалы для проведения заседания рабочей группы</t>
  </si>
  <si>
    <t>2.1.</t>
  </si>
  <si>
    <t>2.2.</t>
  </si>
  <si>
    <t>5.3.</t>
  </si>
  <si>
    <t>9.2.</t>
  </si>
  <si>
    <t>11.</t>
  </si>
  <si>
    <t>12.</t>
  </si>
  <si>
    <t>20.2.</t>
  </si>
  <si>
    <t>Мероприятие 2.1.4.1.
Анализ представленных документов на  наличие оснований для перевода земельных участков из одной категории в другую (при наличии ходатайств)</t>
  </si>
  <si>
    <t>Итого по подпрограмме 4"Обеспечение реализации государственной программы"</t>
  </si>
  <si>
    <t>Подпрограмма 2.  Формирование эффективной системы управления государственным имуществом Республики Коми</t>
  </si>
  <si>
    <t xml:space="preserve">Итого по подпрограмме 2.  Формирование эффективной системы управления государственным имуществом Республики Коми
</t>
  </si>
  <si>
    <t>Итого по подпрограмме  1.  Формирование эффективной структуры государственного имущества Республики Коми</t>
  </si>
  <si>
    <t>Министерство Республики Коми имущественных и земельных отношений, 
А.В. Сажин - министр</t>
  </si>
  <si>
    <t xml:space="preserve">Основное мероприятие 4.1.1.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</t>
  </si>
  <si>
    <t xml:space="preserve">Мероприятие 1.3.5.1.
Рассмотрение и анализ поступивших заявлений о предоставлении земельных участков в постоянное (бессрочное) пользование, безвозмездное пользование на соответствие требованиям законодательства </t>
  </si>
  <si>
    <t>Министерство Республики Коми имущественных и земельных отношений, 
А.А. Майер - первый заместитель министра</t>
  </si>
  <si>
    <t>Министерство Республики Коми имущественных и земельных отношений, 
Л.Н. Холопова - заместитель министра</t>
  </si>
  <si>
    <t>Министерство Республики Коми имущественных и земельных отношений, 
А.А. Майер - первый заместитель министра
Л.Н. Холопова -  заместитель министра</t>
  </si>
  <si>
    <t>Мероприятие 1.2.2.2.
Организация работ по заключению госконтрактов и (или) договоров на оказание услуг по проведению кадастровых работ в отношении земельных участков, относящихся к государственной собственности Республики Коми</t>
  </si>
  <si>
    <t>Мероприятие 1.3.6.3.
Мониторинг объемов занимаемой площади (в т.ч. арендуемой) органами государственной власти Республики Коми и их подведомственными учреждениями</t>
  </si>
  <si>
    <t>Ответственный руководитель, заместитель руководителя  ОИВ РК (Ф.И.О., должность)</t>
  </si>
  <si>
    <t>Объем ресурсного обеспечения (тыс. руб.)</t>
  </si>
  <si>
    <t xml:space="preserve">Наименование основного мероприятия, ведомственной целевой программы, мероприятия, контрольного события программы 
</t>
  </si>
  <si>
    <t>Мероприятие 1.5.6.2.
Субсидии на проведение комплексных кадастровых работ</t>
  </si>
  <si>
    <t>Основное мероприятие 1.2.1.    
Организация технической инвентаризации и паспортизации объектов недвижимого имущества, находящихся в государственной собственности Республики Коми</t>
  </si>
  <si>
    <t>Контрольное событие № 4
Произведена заливка поступивших "Карт учета" в АСУС (не менее 50 %)</t>
  </si>
  <si>
    <t>Контрольное событие № 5
Произведена заливка поступивших "Карт учета" в АСУС (не менее 50 %)</t>
  </si>
  <si>
    <t>Контрольное событие № 6
Произведена заливка поступивших "Карт учета" в АСУС (не менее 50 %)</t>
  </si>
  <si>
    <t>Мероприятие 1.2.1.2.
Подготовка документации для заключения госконтрактов, договоров  на выполнение работ по технической инвентаризации объектов недвижимости</t>
  </si>
  <si>
    <t>Мероприятие 1.4.4.2.
Контроль выполнения соглашения о порядке и условиях предоставления субсидии на финансовое обеспечение выполнения государственного задания</t>
  </si>
  <si>
    <t>Мероприятие 2.1.1.1.
Проведение мероприятий по передаче государственного имущества в аренду (за исключением имущественной поддержки субъектам малого и среднего предпринимательства)</t>
  </si>
  <si>
    <t xml:space="preserve">Мероприятие 2.1.2.1.
Организация работ по заключению  договоров аренды земельных участков (публикация в СМИ, подготовка и публикация аукционной документации и др.) </t>
  </si>
  <si>
    <t>Мероприятие 2.2.2.1.
Анализ финансово- хозяйственной деятельности  акционерных обществ, акции которых находятся в собственности Республики Коми с целью улучшения показателей деятельности обществ на основании оперативной информации</t>
  </si>
  <si>
    <t>Мероприятие 2.2.2.2.
Управление находящимися в государственной собственности акциями акционерных обществ (проведение аудиторских проверок открытых акционерных обществ)</t>
  </si>
  <si>
    <t>Мероприятие 2.2.2.3.
Разработка документов стратегического планирования акционерных обществ</t>
  </si>
  <si>
    <t>Статус</t>
  </si>
  <si>
    <t>Основное мероприятие 1.5.7. Содействие  в организации проведения комплексных кадастровых работ</t>
  </si>
  <si>
    <t>Мероприятие 1.5.7.1 
Привлечение субсидии из федерального бюджета на софинансирование проведения комплексных кадастровых работ</t>
  </si>
  <si>
    <t>15.</t>
  </si>
  <si>
    <t>13.</t>
  </si>
  <si>
    <t>2.</t>
  </si>
  <si>
    <t>15.1.</t>
  </si>
  <si>
    <t>15.2.</t>
  </si>
  <si>
    <t>27.</t>
  </si>
  <si>
    <t>27.1.</t>
  </si>
  <si>
    <t>27.2.</t>
  </si>
  <si>
    <t>в т.ч.: федеральный бюджет</t>
  </si>
  <si>
    <t xml:space="preserve">Контрольное событие № 7
Перечень объектов недвижимого имущества, требующих  проведения технической инвентаризации, сформирован                </t>
  </si>
  <si>
    <t xml:space="preserve">Контрольное событие № 8
Перечень объектов недвижимого имущества, требующих  проведения технической инвентаризации, сформирован                </t>
  </si>
  <si>
    <t xml:space="preserve">Контрольное событие № 9
Перечень объектов недвижимого имущества, требующих  проведения технической инвентаризации, сформирован           </t>
  </si>
  <si>
    <t xml:space="preserve">Министерство Республики Коми имущественных и земельных отношений, 
Л.Н. Холопова - заместитель министра </t>
  </si>
  <si>
    <t>Мероприятие  2.1.6.1.
Проведение мероприятий, заключение контрактов (договоров) по содержанию объектов недвижимого имущества, составляющих казну Республики Коми</t>
  </si>
  <si>
    <t>Мероприятие 1.5.7.2  
Отбор заявок на предоставление субсидии муниципальным образованиям на проведение комплексных кадастровых работ</t>
  </si>
  <si>
    <t xml:space="preserve">Основное мероприятие 2.1.4.  Осуществление перевода земель или земельных участков в составе таких земель из одной категории в другую
</t>
  </si>
  <si>
    <t xml:space="preserve">Основное мероприятие 2.1.5. Образование земельных участков, находящихся в государственной собственности Республики Коми
          </t>
  </si>
  <si>
    <t>Мероприятие 1.5.6.1.
Информирование и извещение граждан и юридических лиц, правообладателей объектов недвижимости о начале выполнения комплексных кадастровых работ</t>
  </si>
  <si>
    <t>Министерство Республики Коми имущественных и земельных отношений, 
Л.Н. Холопова -  заместитель министра</t>
  </si>
  <si>
    <t>Мероприятие 1.1.3.1.
Сбор и обобщение информации о неиспользуемом государственном имуществе, об объектах незавершенного строительства</t>
  </si>
  <si>
    <t>Мероприятие  2.1.6.2.
Проведение мероприятий, заключение контрактов (договоров) по содержанию объектов недвижимого имущества, переданных в оперативное управление ГКУ РК "Дирекция по содержанию казенного имущества Республики Коми"</t>
  </si>
  <si>
    <t>Мероприятие 2.1.6.4.
Проведение мероприятий по капитальному ремонту объектов недвижимого имущества, переданного в оперативное управление ГКУ Республики Коми "Дирекция по содержанию казенного имуществ а Республики Коми"</t>
  </si>
  <si>
    <t>Мероприятие 2.1.6.5.
Проведение мероприятий по текущему ремонту объектов недвижимого имущества, переданного в оперативное управление ГКУ Республики Коми "Дирекция по содержанию казенного имуществ а Республики Коми"</t>
  </si>
  <si>
    <t>Основное мероприятие 1.5.6. Комплексные кадастровые работы</t>
  </si>
  <si>
    <t xml:space="preserve">Мероприятие 2.1.6.3.
Проведение мероприятий по сокращению количества неиспользуемых объектов (в т.ч. объектов незавершенного строительства) 
</t>
  </si>
  <si>
    <t>срок контрольного события не наступил</t>
  </si>
  <si>
    <t xml:space="preserve">28.06.2019
</t>
  </si>
  <si>
    <t xml:space="preserve">20.03.2019
</t>
  </si>
  <si>
    <t>Основное мероприятие 1.3.4. Обновление объектов государственной собственности Республики Коми</t>
  </si>
  <si>
    <t>Мероприятие 1.3.4.1.
Разработка и утверждение перечня приобретаемого имущества</t>
  </si>
  <si>
    <t xml:space="preserve">Мероприятие 1.3.4.2.
Организация работ по приобретению государственного имущества </t>
  </si>
  <si>
    <t>11.3.</t>
  </si>
  <si>
    <t>Мероприятие 1.4.3.1.
Предоставление субсидии ГБУ РК "РУТИКО"</t>
  </si>
  <si>
    <t>Администрация Главы Республики Коми, 
Е.В. Морозов - заместитель Руководителя Администрации</t>
  </si>
  <si>
    <t>22.3.</t>
  </si>
  <si>
    <t>22.4.</t>
  </si>
  <si>
    <t>22.5.</t>
  </si>
  <si>
    <t>25.3.</t>
  </si>
  <si>
    <t>28.</t>
  </si>
  <si>
    <t>28.1.</t>
  </si>
  <si>
    <t>28.2.</t>
  </si>
  <si>
    <t>28.3.</t>
  </si>
  <si>
    <t xml:space="preserve">Контрольное событие № 34
Подготовлено не менее 1 проекта решения о передаче государственного имущества Республики Коми в безвозмездное пользование  </t>
  </si>
  <si>
    <t xml:space="preserve">Контрольное событие № 52
Заключено соглашение с муниципальным образованием о предоставлении субсидии на проведение комплексных кадастровых работ </t>
  </si>
  <si>
    <t>Контрольное событие  № 73
Сметы на проведение работ по текущему или капитальному ремонту разработаны</t>
  </si>
  <si>
    <t xml:space="preserve">Контрольное событие  № 82
Отчеты/информация о перечислении в республиканский бюджет Республики Коми части прибыли за предыдущий отчетный год, остающейся в распоряжении государственных унитарных предприятий Республики Коми после уплаты установленных законодательством налогов и иных обязательных платежей, направлены в Контрольно-счетную палату Республики Коми и ГКУ РК "Центр бухгалтерского обслуживания" 
</t>
  </si>
  <si>
    <t>Контрольное событие № 85
Проведены годовые общие собрания акционеров акционерных обществ, акции которых находятся в государственной собственности Республики Коми</t>
  </si>
  <si>
    <t>Контрольное событие № 88
Составы советов директоров акционерных обществ, акции которых находятся в государственной собственности Республики Коми утверждены</t>
  </si>
  <si>
    <t>Контрольное событие № 91
Аудиторы хозяйственных обществ, акции, доли в уставном капитале которого находятся в государственной собственности Республики Коми утверждены</t>
  </si>
  <si>
    <t>Контрольное событие  № 94
Осуществлен сбор информации от органов, осуществляющих функции и полномочия учредителя балансодержателей и Минфина РК по результатам проведенных контрольных мероприятий в части использования государственного имущества</t>
  </si>
  <si>
    <t>Форма мониторинга
реализации государственной программы (квартальная) 
Наименование государственной программы: "Управление государственным имуществом Республики Коми " на 2019 год  и плановый период 2020 и 2021 годов 
отчетный период 6 месяцев 2019 года
Ответственный исполнитель: Минимущества РК</t>
  </si>
  <si>
    <t>План на отчетную дату (по сводной бюджетной росписи на 01.07.2019)</t>
  </si>
  <si>
    <t>Кассовое исполнение на отчетную дату</t>
  </si>
  <si>
    <t>Дата наступления контрольного события в отчетном периоде</t>
  </si>
  <si>
    <t>План</t>
  </si>
  <si>
    <t>Факт</t>
  </si>
  <si>
    <t xml:space="preserve">Контрольное событие  № 10
Госконтракты, договоры на проведение технической инвентаризации объектов недвижимости заключены </t>
  </si>
  <si>
    <t>Контрольное событие  № 11                          
Госконтракты, договоры на проведение технической инвентаризации объектов недвижимости заключены</t>
  </si>
  <si>
    <t>Контрольное событие  № 12                               
Госконтракты, договоры на проведение технической инвентаризации объектов недвижимости заключены</t>
  </si>
  <si>
    <t>Контрольное событие № 13
Информация для формирования перечня земельных участков по которым необходимо провести кадастровые работы собрана</t>
  </si>
  <si>
    <t>Контрольное событие № 14
Информация для формирования перечня земельных участков по которым необходимо провести кадастровые работы  собрана</t>
  </si>
  <si>
    <t>Контрольное событие № 15
Информация для формирования перечня земельных участков по которым необходимо провести кадастровые работы собрана</t>
  </si>
  <si>
    <t>Контрольное событие № 16     
Документы для регистрации права собственности Республики Коми на объекты недвижимости (не менее 20 объектов) направлены в Управление федеральной службы государственной регистрации, кадастра и картографии по Республике Коми</t>
  </si>
  <si>
    <t>Контрольное событие  № 17   
Документы для регистрации права собственности Республики Коми на объекты недвижимости (не менее 20 объектов) направлены в Управление федеральной службы государственной регистрации, кадастра и картографии по Республике Коми</t>
  </si>
  <si>
    <t>Контрольное событие  № 18           
Документы для регистрации права собственности Республики Коми на объекты недвижимости (не менее 20 объектов) направлены в Управление федеральной службы государственной регистрации, кадастра и картографии по Республике Коми</t>
  </si>
  <si>
    <t>Контрольное событие  №  19       
Документы для регистрации права собственности Республики Коми на земельные участки (не менее 20 земельных участков) направлены в Управление федеральной службы государственной регистрации, кадастра и картографии по Республике Коми</t>
  </si>
  <si>
    <t>Контрольное событие  № 20        
Документы для регистрации права собственности Республики Коми на земельные участки (не менее 20 земельных участков)направлены в Управление федеральной службы государственной регистрации, кадастра и картографии по Республике Коми</t>
  </si>
  <si>
    <t>Контрольное событие  №  21         
Документы для регистрации права собственности Республики Коми на земельные участки (не менее 20 земельных участков) направлены в Управление федеральной службы государственной регистрации, кадастра и картографии по Республике Коми</t>
  </si>
  <si>
    <t>Контрольное событие № 22                    
Решения о приватизации не менее 5 объектов  приняты</t>
  </si>
  <si>
    <t>Контрольное событие № 23                  
Решения о приватизации не менее 5 объектов приняты</t>
  </si>
  <si>
    <t>Контрольное событие  № 24                    
Решения о приватизации не менее 5 объектов  приняты</t>
  </si>
  <si>
    <t>Контрольное событие  № 25                    
Проекты нормативных актов по разграничению государственной собственности при передаче имущества подготовлены (в количестве не менее 35 штук)</t>
  </si>
  <si>
    <t>Контрольное событие № 26                 
Проекты нормативных актов по разграничению государственной собственности при передаче имущества подготовлены (в количестве не менее 35 штук)</t>
  </si>
  <si>
    <t>Контрольное событие № 27         
Проекты нормативных актов по разграничению государственной собственности при передаче имущества подготовлены (в количестве не менее 35 штук)</t>
  </si>
  <si>
    <t>Контрольное событие  № 28
Сметы на проведение работ по ремонту разработаны</t>
  </si>
  <si>
    <t>Контрольное событие  № 29
Сметы на проведение работ по ремонту разработаны</t>
  </si>
  <si>
    <t>Контрольное событие  № 30
Сметы на проведение работ по ремонту разработаны</t>
  </si>
  <si>
    <t>Контрольное событие  № 30.1 
Проекты распоряжений правительства Республики Коми на приобретение имущества в государственную собственность Республики Коми подготовлены</t>
  </si>
  <si>
    <t>Контрольное событие  № 30.2 
Проекты распоряжений правительства Республики Коми на приобретение имущества в государственную собственность Республики Коми подготовлены</t>
  </si>
  <si>
    <t>Контрольное событие  № 30.3 
Проекты распоряжений правительства Республики Коми на приобретение имущества в государственную собственность Республики Коми подготовлены</t>
  </si>
  <si>
    <t>Контрольное событие  № 31                
Осуществлен сбор информации о  земельном участке, на которое поступило заявление о предоставлении в постоянное (бессрочное) пользование или безвозмездное пользование  в 2019 году</t>
  </si>
  <si>
    <t>Контрольное событие  № 32                    
Осуществлен сбор информации о  земельном участке, на которое поступило заявление о предоставлении в постоянное (бессрочное) или безвозмездное пользование  в 2020 году</t>
  </si>
  <si>
    <t>Контрольное событие  № 33                  
Осуществлен сбор информации о  земельном участке, на которое поступило заявление о предоставлении в постоянное (бессрочное) или безвозмездное пользование  в 2021 году</t>
  </si>
  <si>
    <t xml:space="preserve">Контрольное событие № 35
Подготовлено не менее 1 проекта решения о передаче государственного имущества Республики Коми в безвозмездное пользование </t>
  </si>
  <si>
    <t xml:space="preserve">Контрольное событие № 36
Подготовлено не менее 1 проекта решения о передаче государственного имущества Республики Коми в безвозмездное пользование  </t>
  </si>
  <si>
    <t xml:space="preserve">Контрольное событие № 37             
Подготовлено не менее 100 проектов решений о закреплении государственного имущества  в оперативное управление (хозяйственное ведение)  </t>
  </si>
  <si>
    <t xml:space="preserve">Контрольное событие № 38             
Подготовлено не менее 100 проектов решений о закреплении государственного имущества  в оперативное управление (хозяйственное ведение)  </t>
  </si>
  <si>
    <t xml:space="preserve">Контрольное событие № 39            
Подготовлено не менее 100 проектов решений о закреплении государственного имущества  в оперативное управление (хозяйственное ведение) </t>
  </si>
  <si>
    <t>Мероприятие 1.4.3.2.
Определение кадастровой стоимости при проведении государственной кадастровой оценки</t>
  </si>
  <si>
    <t>12.3.</t>
  </si>
  <si>
    <t>Мероприятие 1.4.3.3.
Оснащение рабочих мест специалистов государственного учреждения, осуществляющих хранение, комплектование и содержание учетно - технической документации на объекты капитального строительства, компьютерной и оргтехникой (предоставление субсидии ГАУ РК "ЦИТ")</t>
  </si>
  <si>
    <r>
      <t xml:space="preserve">Контрольное событие № 40    
Заключено соглашение о порядке и условиях предоставления субсидии  на финансовое обеспечение выполнения государственного задания </t>
    </r>
    <r>
      <rPr>
        <b/>
        <i/>
        <sz val="10"/>
        <color theme="1"/>
        <rFont val="Times New Roman"/>
        <family val="1"/>
        <charset val="204"/>
      </rPr>
      <t xml:space="preserve">
</t>
    </r>
  </si>
  <si>
    <t xml:space="preserve">Контрольное событие № 41 
Заключено соглашение о порядке и условиях предоставления субсидии на   финансовое обеспечение выполнения государственного задания </t>
  </si>
  <si>
    <t xml:space="preserve">Контрольное событие № 42      
Заключено соглашение о порядке и условиях предоставления субсидии на   финансовое обеспечение выполнения государственного задания </t>
  </si>
  <si>
    <t>Контрольное событие № 43
Осуществлен сбор информации по объектам недвижимого имущества в отношении которых принято решение о проведении государственной кадастровой оценки (перечень объектов недвижимости, состоящих в ЕГРН по состоянию на 01.01.2019)</t>
  </si>
  <si>
    <t>Контрольное событие № 44
Осуществлен сбор информации по объектам недвижимого имущества в отношении которых принято решение о проведении государственной кадастровой оценки (перечень объектов недвижимости, состоящих в ЕГРН по состоянию на 01.01.2020)</t>
  </si>
  <si>
    <t>Контрольное событие № 45
Осуществлен сбор информации по объектам недвижимого имущества в отношении которых принято решение о проведении государственной кадастровой оценки (перечень объектов недвижимости, состоящих в ЕГРН по состоянию на 01.01.2021)</t>
  </si>
  <si>
    <t>Контрольное событие № 46
Сформировано и направлено на согласование в смежные субъекты РФ координатное описание участка границы Республики Коми</t>
  </si>
  <si>
    <t>Контрольное событие № 47
Сформировано и направлено на согласование в смежные субъекты РФ координатное описание участка границы Республики Коми</t>
  </si>
  <si>
    <t>Контрольное событие № 48
Проведена экспертиза и приемка работ по координатному описанию границы Республики Коми</t>
  </si>
  <si>
    <t xml:space="preserve">Контрольное событие № 49
Проведена экспертиза и приемка работ по координатному описанию границы Республики Коми </t>
  </si>
  <si>
    <t>Контрольное событие № 50
Сформированы и согласованы в администрациях муниципальных образований карта (планы) объектов землеустройства - границ муниципальных образований Республики Коми (в разрезе муниципальных образований)</t>
  </si>
  <si>
    <t>Контрольное событие № 51
Сформированы и согласованы в администрациях муниципальных образований карта (планы) объектов землеустройства - границ муниципальных образований Республики Коми (в разрезе муниципальных образований)</t>
  </si>
  <si>
    <t xml:space="preserve">Контрольное событие № 53
Заключено соглашение с муниципальным образованием о предоставлении субсидии на проведение комплексных кадастровых работ </t>
  </si>
  <si>
    <t xml:space="preserve">Контрольное событие № 54
Заключено соглашение с муниципальным образованием о предоставлении субсидии на проведение комплексных кадастровых работ </t>
  </si>
  <si>
    <t xml:space="preserve">Контрольное событие № 55 
Заявка в адрес Федеральной службы государственной регистрации, кадастра и картографии на предоставление субсидии на 2020 год из федерального бюджета направлена
</t>
  </si>
  <si>
    <t xml:space="preserve">Контрольное событие № 56
Заявка в адрес Федеральной службы государственной регистрации, кадастра и картографии на предоставление субсидии на 2021 год из федерального бюджета направлена
</t>
  </si>
  <si>
    <t xml:space="preserve">Контрольное событие № 57
Заявка в адрес Федеральной службы государственной регистрации, кадастра и картографии на предоставление субсидии на 2022 год из федерального бюджета направлена
</t>
  </si>
  <si>
    <t>Министерство инвестиций, промышленности и транспорта Республики Коми,
А.А. Ремига - и.о. министра</t>
  </si>
  <si>
    <t>см.пояснительную записку</t>
  </si>
  <si>
    <t>Контрольное событие № 58                   
Заключены договоры на оказание услуг по определению рыночной стоимости годовой арендной платы за пользование государственным имуществом (не менее 5 объектов)</t>
  </si>
  <si>
    <t>Контрольное событие № 59                  
Заключены договоры на оказание услуг по определению рыночной стоимости годовой арендной платы за пользование государственным имуществом (не менее 5 объектов)</t>
  </si>
  <si>
    <t>Контрольное событие № 60                         
Заключены договоры на оказание услуг по определению рыночной стоимости годовой арендной платы за пользование государственным имуществом (не менее 5 объектов)</t>
  </si>
  <si>
    <t>Контрольное событие  № 61                        
Рассмотрение и анализ 100 % поступивших заявлений о предоставлении земельных участков в аренду (за 9 месяцев)</t>
  </si>
  <si>
    <t>Контрольное событие  № 62
Рассмотрение и анализ 100 % поступивших заявлений о предоставлении земельных участков в аренду (за 9 месяцев)</t>
  </si>
  <si>
    <t>Контрольное событие  № 63                       
Рассмотрение и анализ 100 % поступивших заявлений о предоставлении земельных участков в аренду (за 9 месяцев)</t>
  </si>
  <si>
    <t>Контрольное событие № 64                     
Проект решения о переводе земель или земельных участков в составе таких земель из одной категории в другую или об отказе в переводе земель или земельных участков в составе таких земель из одной категории в другую (при наличии ходатайств) подготовлен</t>
  </si>
  <si>
    <t>Контрольное событие № 65               
Проект решения о переводе земель или земельных участков в составе таких земель из одной категории в другую или об отказе в переводе земель или земельных участков в составе таких земель из одной категории в другую (при наличии ходатайств) подготовлен</t>
  </si>
  <si>
    <t>Контрольное событие № 66                   
Проект решения о переводе земель или земельных участков в составе таких земель из одной категории в другую или об отказе в переводе земель или земельных участков в составе таких земель из одной категории в другую (при наличии ходатайств) подготовлен</t>
  </si>
  <si>
    <t>Контрольное событие № 67                       
Обработано 100% информации и сведений для принятия решения об утверждении схемы расположения земельного участка и (или) отказа в утверждении схемы  (за 9 месяцев)</t>
  </si>
  <si>
    <t>Контрольное событие № 68                            
Обработано 100%  информации и сведений для принятия решения об утверждении схемы расположения земельного участка и (или) отказа в утверждении схемы  (за 9 месяцев)</t>
  </si>
  <si>
    <t>Контрольное событие № 69                            
Обработано 100%  информации и сведений для принятия решения об утверждении схемы расположения земельного участка и (или) отказа в утверждении схемы  (за 9 месяцев)</t>
  </si>
  <si>
    <t>Контрольное событие  № 70    
Информация по неиспользуемому имуществу отражена на официальном сайте Министерства и инвестиционной карте Геопортала Республики Коми</t>
  </si>
  <si>
    <t>Контрольное событие  № 71
Информация по неиспользуемому имуществу отражена на официальном сайте Министерства и инвестиционной карте Геопортала Республики Коми</t>
  </si>
  <si>
    <t>Контрольное событие  № 72
Информация по неиспользуемому имуществу отражена на официальном сайте Министерства и инвестиционной карте Геопортала Республики Коми</t>
  </si>
  <si>
    <t>Контрольное событие  № 74
Сметы на проведение работ по текущему или капитальному ремонту разработаны</t>
  </si>
  <si>
    <t>Контрольное событие  № 75
Сметы на проведение работ по текущему или капитальному ремонту разработаны</t>
  </si>
  <si>
    <t>Контрольное событие  № 76
Годовой отчет о результатах претензионно-исковой работы за 2018 год рассмотрен на Общественном совете при Министерстве Республики Коми имущественных и земельных отношений</t>
  </si>
  <si>
    <t>Контрольное событие  № 77
Годовой отчет о результатах претензионно-исковой работы за 2019 год рассмотрен на Общественном совете при Министерстве Республики Коми имущественных и земельных отношений</t>
  </si>
  <si>
    <t>Контрольное событие  № 78
Годовой отчет о результатах претензионно-исковой работы за 2020 год рассмотрен на Общественном совете при Министерстве Республики Коми имущественных и земельных отношений</t>
  </si>
  <si>
    <t xml:space="preserve">Контрольное событие  № 79
Отчет об оценке деятельности государственных унитарных предприятий и предложений по реорганизации/ приватизации/ликвидации государственных унитарных предприятий направлен в Правительство Республики Коми     </t>
  </si>
  <si>
    <t xml:space="preserve">Контрольное событие  № 80
Отчет об оценке деятельности государственных унитарных предприятий и предложений по реорганизации/ приватизации/ликвидации государственных унитарных предприятий направлен в Правительство Республики Коми      </t>
  </si>
  <si>
    <t xml:space="preserve">Контрольное событие  № 81
Отчет об оценке деятельности государственных унитарных предприятий и предложений по реорганизации/ приватизации/ликвидации государственных унитарных предприятий направлен в Правительство Республики Коми   </t>
  </si>
  <si>
    <t xml:space="preserve">Контрольное событие  № 83
Отчеты/информация о перечислении в республиканский бюджет Республики Коми части прибыли за предыдущий отчетный год, остающейся в распоряжении государственных унитарных предприятий Республики Коми после уплаты установленных законодательством налогов и иных обязательных платежей, направлены в Контрольно-счетную палату Республики Коми и ГКУ РК "Центр бухгалтерского обслуживания" 
</t>
  </si>
  <si>
    <t xml:space="preserve">Контрольное событие  № 84
Отчеты/информация о перечислении в республиканский бюджет Республики Коми части прибыли за предыдущий отчетный год, остающейся в распоряжении государственных унитарных предприятий Республики Коми после уплаты установленных законодательством налогов и иных обязательных платежей, направлены в Контрольно-счетную палату Республики Коми и ГКУ РК "Центр бухгалтерского обслуживания" 
</t>
  </si>
  <si>
    <t>Контрольное событие № 86
Проведены годовые общие собрания акционеров акционерных обществ, акции которых находятся в государственной собственности Республики Коми</t>
  </si>
  <si>
    <t>Контрольное событие № 87
Проведены годовые общие собрания акционеров акционерных обществ, акции которых находятся в государственной собственности Республики Коми</t>
  </si>
  <si>
    <t>Контрольное событие № 89
Составы советов директоров акционерных обществ, акции которых находятся в государственной собственности Республики Коми утверждены</t>
  </si>
  <si>
    <t>Контрольное событие № 90
Составы советов директоров акционерных обществ, акции которых находятся в государственной собственности Республики Коми утверждены</t>
  </si>
  <si>
    <t>Контрольное событие № 92
Аудиторы хозяйственных обществ, акции, доли в уставном капитале которого находятся в государственной собственности Республики Коми утверждены</t>
  </si>
  <si>
    <t>Контрольное событие № 93
Аудиторы хозяйственных обществ, акции, доли в уставном капитале которого находятся в государственной собственности Республики Коми утверждены</t>
  </si>
  <si>
    <t>Контрольное событие  № 95
Осуществлен сбор информации от органов, осуществляющих функции и полномочия учредителя балансодержателей и Минфина РК по результатам проведенных контрольных мероприятий в части использования государственного имущества</t>
  </si>
  <si>
    <t>Контрольное событие  № 96
Осуществлен сбор информации от органов, осуществляющих функции и полномочия учредителя балансодержателей и Минфина РК по результатам проведенных контрольных мероприятий в части использования государственного имущества</t>
  </si>
  <si>
    <t>Контрольное событие  № 97               
Составлен акт проверки финансово - хозяйственной деятельности государственных унитарных предприятий Республики Коми</t>
  </si>
  <si>
    <t>Контрольное событие  № 98               
Составлен акт проверки финансово - хозяйственной деятельности государственных унитарных предприятий Республики Коми</t>
  </si>
  <si>
    <t>Контрольное событие  № 99              
Составлен акт проверки финансово - хозяйственной деятельности государственных унитарных предприятий Республики Коми</t>
  </si>
  <si>
    <t>Контрольное событие  № 100
Годовой отчет о ходе реализации государственной программы за 2018 год размещен на официальном сайте в сети "Интернет"</t>
  </si>
  <si>
    <t>Контрольное событие  № 101
Годовой отчет о ходе реализации государственной программы за 2019 год размещен на официальном сайте в сети "Интернет"</t>
  </si>
  <si>
    <t>Контрольное событие  № 102
Годовой отчет о ходе реализации государственной программы за 2020 год размещен на официальном сайте в сети "Интернет"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</si>
</sst>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14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164" fontId="4" fillId="0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14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Border="1"/>
    <xf numFmtId="0" fontId="4" fillId="0" borderId="1" xfId="0" applyFont="1" applyFill="1" applyBorder="1"/>
    <xf numFmtId="0" fontId="8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16" fontId="3" fillId="0" borderId="1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12" fillId="0" borderId="1" xfId="0" applyFont="1" applyFill="1" applyBorder="1" applyAlignment="1">
      <alignment horizontal="left" vertical="top" wrapText="1"/>
    </xf>
    <xf numFmtId="14" fontId="1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/>
    </xf>
    <xf numFmtId="164" fontId="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14" fontId="2" fillId="0" borderId="4" xfId="0" applyNumberFormat="1" applyFont="1" applyFill="1" applyBorder="1" applyAlignment="1">
      <alignment horizontal="left" vertical="top" wrapText="1"/>
    </xf>
    <xf numFmtId="14" fontId="1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14" fontId="2" fillId="0" borderId="4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/>
    <xf numFmtId="4" fontId="4" fillId="0" borderId="1" xfId="0" applyNumberFormat="1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6"/>
  <sheetViews>
    <sheetView tabSelected="1" topLeftCell="A197" zoomScale="70" zoomScaleNormal="70" zoomScaleSheetLayoutView="80" workbookViewId="0">
      <selection activeCell="A215" sqref="A215:D222"/>
    </sheetView>
  </sheetViews>
  <sheetFormatPr defaultColWidth="9.140625" defaultRowHeight="12.75" x14ac:dyDescent="0.2"/>
  <cols>
    <col min="1" max="1" width="6.28515625" style="45" customWidth="1"/>
    <col min="2" max="2" width="45.7109375" style="2" customWidth="1"/>
    <col min="3" max="3" width="8" style="2" customWidth="1"/>
    <col min="4" max="4" width="39.7109375" style="2" customWidth="1"/>
    <col min="5" max="5" width="11.42578125" style="2" customWidth="1"/>
    <col min="6" max="6" width="15.5703125" style="74" customWidth="1"/>
    <col min="7" max="7" width="19" style="2" customWidth="1"/>
    <col min="8" max="8" width="22" style="2" customWidth="1"/>
    <col min="9" max="9" width="18.42578125" style="2" customWidth="1"/>
    <col min="10" max="16384" width="9.140625" style="2"/>
  </cols>
  <sheetData>
    <row r="1" spans="1:9" ht="69" customHeight="1" x14ac:dyDescent="0.2">
      <c r="A1" s="102" t="s">
        <v>233</v>
      </c>
      <c r="B1" s="102"/>
      <c r="C1" s="102"/>
      <c r="D1" s="102"/>
      <c r="E1" s="102"/>
      <c r="F1" s="102"/>
      <c r="G1" s="102"/>
      <c r="H1" s="102"/>
      <c r="I1" s="102"/>
    </row>
    <row r="2" spans="1:9" ht="116.25" customHeight="1" x14ac:dyDescent="0.2">
      <c r="A2" s="103"/>
      <c r="B2" s="103"/>
      <c r="C2" s="103"/>
      <c r="D2" s="103"/>
      <c r="E2" s="103"/>
      <c r="F2" s="103"/>
      <c r="G2" s="103"/>
      <c r="H2" s="103"/>
      <c r="I2" s="103"/>
    </row>
    <row r="3" spans="1:9" ht="24" customHeight="1" x14ac:dyDescent="0.2">
      <c r="A3" s="88" t="s">
        <v>0</v>
      </c>
      <c r="B3" s="88" t="s">
        <v>167</v>
      </c>
      <c r="C3" s="88" t="s">
        <v>180</v>
      </c>
      <c r="D3" s="88" t="s">
        <v>165</v>
      </c>
      <c r="E3" s="88" t="s">
        <v>236</v>
      </c>
      <c r="F3" s="88"/>
      <c r="G3" s="89" t="s">
        <v>166</v>
      </c>
      <c r="H3" s="90"/>
      <c r="I3" s="91"/>
    </row>
    <row r="4" spans="1:9" ht="31.5" customHeight="1" x14ac:dyDescent="0.2">
      <c r="A4" s="88"/>
      <c r="B4" s="88"/>
      <c r="C4" s="88"/>
      <c r="D4" s="88"/>
      <c r="E4" s="88"/>
      <c r="F4" s="88"/>
      <c r="G4" s="92"/>
      <c r="H4" s="93"/>
      <c r="I4" s="94"/>
    </row>
    <row r="5" spans="1:9" ht="31.5" customHeight="1" x14ac:dyDescent="0.2">
      <c r="A5" s="88"/>
      <c r="B5" s="88"/>
      <c r="C5" s="88"/>
      <c r="D5" s="88"/>
      <c r="E5" s="88"/>
      <c r="F5" s="88"/>
      <c r="G5" s="88" t="s">
        <v>63</v>
      </c>
      <c r="H5" s="88" t="s">
        <v>234</v>
      </c>
      <c r="I5" s="88" t="s">
        <v>235</v>
      </c>
    </row>
    <row r="6" spans="1:9" ht="35.25" customHeight="1" x14ac:dyDescent="0.2">
      <c r="A6" s="88"/>
      <c r="B6" s="88"/>
      <c r="C6" s="88"/>
      <c r="D6" s="88"/>
      <c r="E6" s="67" t="s">
        <v>237</v>
      </c>
      <c r="F6" s="77" t="s">
        <v>238</v>
      </c>
      <c r="G6" s="88"/>
      <c r="H6" s="88"/>
      <c r="I6" s="88"/>
    </row>
    <row r="7" spans="1:9" ht="12.75" hidden="1" customHeight="1" x14ac:dyDescent="0.2">
      <c r="A7" s="88"/>
      <c r="B7" s="88"/>
      <c r="C7" s="88"/>
      <c r="D7" s="88"/>
      <c r="E7" s="66"/>
      <c r="F7" s="68"/>
      <c r="G7" s="3"/>
      <c r="H7" s="3"/>
      <c r="I7" s="27"/>
    </row>
    <row r="8" spans="1:9" ht="24.75" customHeight="1" x14ac:dyDescent="0.2">
      <c r="A8" s="47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ht="27" customHeight="1" x14ac:dyDescent="0.2">
      <c r="A9" s="113" t="s">
        <v>9</v>
      </c>
      <c r="B9" s="113"/>
      <c r="C9" s="113"/>
      <c r="D9" s="113"/>
      <c r="E9" s="113"/>
      <c r="F9" s="113"/>
      <c r="G9" s="113"/>
      <c r="H9" s="113"/>
      <c r="I9" s="113"/>
    </row>
    <row r="10" spans="1:9" ht="48" customHeight="1" x14ac:dyDescent="0.2">
      <c r="A10" s="29"/>
      <c r="B10" s="28" t="s">
        <v>1</v>
      </c>
      <c r="C10" s="27"/>
      <c r="D10" s="27"/>
      <c r="E10" s="29"/>
      <c r="F10" s="30"/>
      <c r="G10" s="30"/>
      <c r="H10" s="61">
        <f t="shared" ref="H10:I10" si="0">H11+H17</f>
        <v>0</v>
      </c>
      <c r="I10" s="61">
        <f t="shared" si="0"/>
        <v>0</v>
      </c>
    </row>
    <row r="11" spans="1:9" s="5" customFormat="1" ht="86.25" customHeight="1" x14ac:dyDescent="0.2">
      <c r="A11" s="31" t="s">
        <v>10</v>
      </c>
      <c r="B11" s="79" t="s">
        <v>64</v>
      </c>
      <c r="C11" s="32"/>
      <c r="D11" s="79" t="s">
        <v>160</v>
      </c>
      <c r="E11" s="33"/>
      <c r="F11" s="34"/>
      <c r="G11" s="20" t="s">
        <v>3</v>
      </c>
      <c r="H11" s="22">
        <f t="shared" ref="H11:I11" si="1">SUM(H12:H13)</f>
        <v>0</v>
      </c>
      <c r="I11" s="22">
        <f t="shared" si="1"/>
        <v>0</v>
      </c>
    </row>
    <row r="12" spans="1:9" s="5" customFormat="1" ht="55.5" customHeight="1" x14ac:dyDescent="0.2">
      <c r="A12" s="6" t="s">
        <v>61</v>
      </c>
      <c r="B12" s="80" t="s">
        <v>104</v>
      </c>
      <c r="C12" s="32"/>
      <c r="D12" s="80" t="s">
        <v>160</v>
      </c>
      <c r="E12" s="21"/>
      <c r="F12" s="24"/>
      <c r="G12" s="14" t="s">
        <v>3</v>
      </c>
      <c r="H12" s="11">
        <v>0</v>
      </c>
      <c r="I12" s="78"/>
    </row>
    <row r="13" spans="1:9" s="5" customFormat="1" ht="66.75" customHeight="1" x14ac:dyDescent="0.2">
      <c r="A13" s="6" t="s">
        <v>62</v>
      </c>
      <c r="B13" s="80" t="s">
        <v>105</v>
      </c>
      <c r="C13" s="32"/>
      <c r="D13" s="80" t="s">
        <v>160</v>
      </c>
      <c r="E13" s="21"/>
      <c r="F13" s="24"/>
      <c r="G13" s="14" t="s">
        <v>3</v>
      </c>
      <c r="H13" s="11">
        <v>0</v>
      </c>
      <c r="I13" s="78"/>
    </row>
    <row r="14" spans="1:9" s="5" customFormat="1" ht="42.75" customHeight="1" x14ac:dyDescent="0.2">
      <c r="A14" s="6"/>
      <c r="B14" s="9" t="s">
        <v>103</v>
      </c>
      <c r="C14" s="7"/>
      <c r="D14" s="1" t="s">
        <v>160</v>
      </c>
      <c r="E14" s="10">
        <v>43738</v>
      </c>
      <c r="F14" s="69">
        <v>43503</v>
      </c>
      <c r="G14" s="1"/>
      <c r="H14" s="1"/>
      <c r="I14" s="78"/>
    </row>
    <row r="15" spans="1:9" s="5" customFormat="1" ht="68.25" customHeight="1" x14ac:dyDescent="0.2">
      <c r="A15" s="6"/>
      <c r="B15" s="9" t="s">
        <v>143</v>
      </c>
      <c r="C15" s="7"/>
      <c r="D15" s="1" t="s">
        <v>160</v>
      </c>
      <c r="E15" s="10">
        <v>44104</v>
      </c>
      <c r="F15" s="13" t="s">
        <v>208</v>
      </c>
      <c r="G15" s="1"/>
      <c r="H15" s="1"/>
      <c r="I15" s="78"/>
    </row>
    <row r="16" spans="1:9" s="5" customFormat="1" ht="62.25" customHeight="1" x14ac:dyDescent="0.2">
      <c r="A16" s="6"/>
      <c r="B16" s="9" t="s">
        <v>144</v>
      </c>
      <c r="C16" s="7"/>
      <c r="D16" s="1" t="s">
        <v>160</v>
      </c>
      <c r="E16" s="10">
        <v>44469</v>
      </c>
      <c r="F16" s="13" t="s">
        <v>208</v>
      </c>
      <c r="G16" s="1"/>
      <c r="H16" s="1"/>
      <c r="I16" s="78"/>
    </row>
    <row r="17" spans="1:9" s="35" customFormat="1" ht="85.5" customHeight="1" x14ac:dyDescent="0.25">
      <c r="A17" s="31" t="s">
        <v>185</v>
      </c>
      <c r="B17" s="79" t="s">
        <v>53</v>
      </c>
      <c r="C17" s="79"/>
      <c r="D17" s="79" t="s">
        <v>160</v>
      </c>
      <c r="E17" s="33"/>
      <c r="F17" s="22"/>
      <c r="G17" s="20" t="s">
        <v>3</v>
      </c>
      <c r="H17" s="22">
        <f t="shared" ref="H17:I17" si="2">SUM(H18:H19)</f>
        <v>0</v>
      </c>
      <c r="I17" s="22">
        <f t="shared" si="2"/>
        <v>0</v>
      </c>
    </row>
    <row r="18" spans="1:9" s="8" customFormat="1" ht="76.5" customHeight="1" x14ac:dyDescent="0.25">
      <c r="A18" s="39" t="s">
        <v>145</v>
      </c>
      <c r="B18" s="11" t="s">
        <v>202</v>
      </c>
      <c r="C18" s="11"/>
      <c r="D18" s="80" t="s">
        <v>160</v>
      </c>
      <c r="E18" s="21"/>
      <c r="F18" s="70"/>
      <c r="G18" s="14" t="s">
        <v>3</v>
      </c>
      <c r="H18" s="11">
        <v>0</v>
      </c>
      <c r="I18" s="11"/>
    </row>
    <row r="19" spans="1:9" s="8" customFormat="1" ht="73.5" customHeight="1" x14ac:dyDescent="0.25">
      <c r="A19" s="39" t="s">
        <v>146</v>
      </c>
      <c r="B19" s="11" t="s">
        <v>107</v>
      </c>
      <c r="C19" s="11"/>
      <c r="D19" s="80" t="s">
        <v>160</v>
      </c>
      <c r="E19" s="21"/>
      <c r="F19" s="70"/>
      <c r="G19" s="14" t="s">
        <v>3</v>
      </c>
      <c r="H19" s="11">
        <v>0</v>
      </c>
      <c r="I19" s="11"/>
    </row>
    <row r="20" spans="1:9" s="8" customFormat="1" ht="44.25" customHeight="1" x14ac:dyDescent="0.2">
      <c r="A20" s="39"/>
      <c r="B20" s="9" t="s">
        <v>170</v>
      </c>
      <c r="C20" s="7"/>
      <c r="D20" s="1" t="s">
        <v>160</v>
      </c>
      <c r="E20" s="10">
        <v>43738</v>
      </c>
      <c r="F20" s="69" t="s">
        <v>208</v>
      </c>
      <c r="G20" s="1"/>
      <c r="H20" s="1"/>
      <c r="I20" s="11"/>
    </row>
    <row r="21" spans="1:9" s="8" customFormat="1" ht="45.75" customHeight="1" x14ac:dyDescent="0.2">
      <c r="A21" s="39"/>
      <c r="B21" s="9" t="s">
        <v>171</v>
      </c>
      <c r="C21" s="7"/>
      <c r="D21" s="1" t="s">
        <v>160</v>
      </c>
      <c r="E21" s="10">
        <v>44104</v>
      </c>
      <c r="F21" s="13" t="s">
        <v>208</v>
      </c>
      <c r="G21" s="1"/>
      <c r="H21" s="1"/>
      <c r="I21" s="11"/>
    </row>
    <row r="22" spans="1:9" s="8" customFormat="1" ht="46.5" customHeight="1" x14ac:dyDescent="0.2">
      <c r="A22" s="39"/>
      <c r="B22" s="9" t="s">
        <v>172</v>
      </c>
      <c r="C22" s="7"/>
      <c r="D22" s="1" t="s">
        <v>160</v>
      </c>
      <c r="E22" s="10">
        <v>44469</v>
      </c>
      <c r="F22" s="13" t="s">
        <v>208</v>
      </c>
      <c r="G22" s="1"/>
      <c r="H22" s="1"/>
      <c r="I22" s="11"/>
    </row>
    <row r="23" spans="1:9" ht="38.25" customHeight="1" x14ac:dyDescent="0.2">
      <c r="A23" s="6"/>
      <c r="B23" s="28" t="s">
        <v>2</v>
      </c>
      <c r="C23" s="36"/>
      <c r="D23" s="36"/>
      <c r="E23" s="36"/>
      <c r="F23" s="71"/>
      <c r="G23" s="14"/>
      <c r="H23" s="60">
        <f>H24+H33+H39</f>
        <v>1972.7</v>
      </c>
      <c r="I23" s="60">
        <f>I24+I33+I39</f>
        <v>225.8</v>
      </c>
    </row>
    <row r="24" spans="1:9" s="5" customFormat="1" ht="79.5" customHeight="1" x14ac:dyDescent="0.2">
      <c r="A24" s="31" t="s">
        <v>11</v>
      </c>
      <c r="B24" s="79" t="s">
        <v>169</v>
      </c>
      <c r="C24" s="32"/>
      <c r="D24" s="79" t="s">
        <v>160</v>
      </c>
      <c r="E24" s="33"/>
      <c r="F24" s="70"/>
      <c r="G24" s="22" t="s">
        <v>3</v>
      </c>
      <c r="H24" s="22">
        <f>SUM(H25:H26)</f>
        <v>517.70000000000005</v>
      </c>
      <c r="I24" s="22">
        <f>SUM(I25:I26)</f>
        <v>0</v>
      </c>
    </row>
    <row r="25" spans="1:9" s="8" customFormat="1" ht="70.5" customHeight="1" x14ac:dyDescent="0.25">
      <c r="A25" s="39" t="s">
        <v>12</v>
      </c>
      <c r="B25" s="11" t="s">
        <v>108</v>
      </c>
      <c r="C25" s="11"/>
      <c r="D25" s="80" t="s">
        <v>160</v>
      </c>
      <c r="E25" s="21"/>
      <c r="F25" s="11"/>
      <c r="G25" s="11" t="s">
        <v>3</v>
      </c>
      <c r="H25" s="11">
        <v>0</v>
      </c>
      <c r="I25" s="11"/>
    </row>
    <row r="26" spans="1:9" s="8" customFormat="1" ht="77.25" customHeight="1" x14ac:dyDescent="0.25">
      <c r="A26" s="39" t="s">
        <v>13</v>
      </c>
      <c r="B26" s="11" t="s">
        <v>173</v>
      </c>
      <c r="C26" s="11"/>
      <c r="D26" s="80" t="s">
        <v>160</v>
      </c>
      <c r="E26" s="21"/>
      <c r="F26" s="11"/>
      <c r="G26" s="11" t="s">
        <v>3</v>
      </c>
      <c r="H26" s="11">
        <v>517.70000000000005</v>
      </c>
      <c r="I26" s="11">
        <v>0</v>
      </c>
    </row>
    <row r="27" spans="1:9" s="8" customFormat="1" ht="72.75" customHeight="1" x14ac:dyDescent="0.25">
      <c r="A27" s="39"/>
      <c r="B27" s="12" t="s">
        <v>192</v>
      </c>
      <c r="C27" s="12" t="s">
        <v>5</v>
      </c>
      <c r="D27" s="1" t="s">
        <v>160</v>
      </c>
      <c r="E27" s="13">
        <v>43553</v>
      </c>
      <c r="F27" s="13">
        <v>43516</v>
      </c>
      <c r="G27" s="11"/>
      <c r="H27" s="11"/>
      <c r="I27" s="11"/>
    </row>
    <row r="28" spans="1:9" s="8" customFormat="1" ht="68.25" customHeight="1" x14ac:dyDescent="0.25">
      <c r="A28" s="39"/>
      <c r="B28" s="12" t="s">
        <v>193</v>
      </c>
      <c r="C28" s="12" t="s">
        <v>5</v>
      </c>
      <c r="D28" s="1" t="s">
        <v>160</v>
      </c>
      <c r="E28" s="13">
        <v>43919</v>
      </c>
      <c r="F28" s="13" t="s">
        <v>208</v>
      </c>
      <c r="G28" s="11"/>
      <c r="H28" s="11"/>
      <c r="I28" s="11"/>
    </row>
    <row r="29" spans="1:9" s="8" customFormat="1" ht="59.25" customHeight="1" x14ac:dyDescent="0.25">
      <c r="A29" s="39"/>
      <c r="B29" s="12" t="s">
        <v>194</v>
      </c>
      <c r="C29" s="12" t="s">
        <v>5</v>
      </c>
      <c r="D29" s="1" t="s">
        <v>160</v>
      </c>
      <c r="E29" s="13">
        <v>44284</v>
      </c>
      <c r="F29" s="13" t="s">
        <v>208</v>
      </c>
      <c r="G29" s="11"/>
      <c r="H29" s="11"/>
      <c r="I29" s="11"/>
    </row>
    <row r="30" spans="1:9" s="8" customFormat="1" ht="59.25" customHeight="1" x14ac:dyDescent="0.25">
      <c r="A30" s="39"/>
      <c r="B30" s="12" t="s">
        <v>239</v>
      </c>
      <c r="C30" s="12" t="s">
        <v>5</v>
      </c>
      <c r="D30" s="1" t="s">
        <v>160</v>
      </c>
      <c r="E30" s="13">
        <v>43644</v>
      </c>
      <c r="F30" s="13" t="s">
        <v>292</v>
      </c>
      <c r="G30" s="11"/>
      <c r="H30" s="11"/>
      <c r="I30" s="11"/>
    </row>
    <row r="31" spans="1:9" s="8" customFormat="1" ht="59.25" customHeight="1" x14ac:dyDescent="0.25">
      <c r="A31" s="39"/>
      <c r="B31" s="12" t="s">
        <v>240</v>
      </c>
      <c r="C31" s="12" t="s">
        <v>5</v>
      </c>
      <c r="D31" s="1" t="s">
        <v>160</v>
      </c>
      <c r="E31" s="13">
        <v>44010</v>
      </c>
      <c r="F31" s="13" t="s">
        <v>208</v>
      </c>
      <c r="G31" s="11"/>
      <c r="H31" s="11"/>
      <c r="I31" s="11"/>
    </row>
    <row r="32" spans="1:9" s="8" customFormat="1" ht="59.25" customHeight="1" x14ac:dyDescent="0.25">
      <c r="A32" s="39"/>
      <c r="B32" s="12" t="s">
        <v>241</v>
      </c>
      <c r="C32" s="12" t="s">
        <v>5</v>
      </c>
      <c r="D32" s="1" t="s">
        <v>160</v>
      </c>
      <c r="E32" s="13">
        <v>44375</v>
      </c>
      <c r="F32" s="13" t="s">
        <v>208</v>
      </c>
      <c r="G32" s="11"/>
      <c r="H32" s="11"/>
      <c r="I32" s="11"/>
    </row>
    <row r="33" spans="1:9" s="35" customFormat="1" ht="69" customHeight="1" x14ac:dyDescent="0.25">
      <c r="A33" s="31" t="s">
        <v>14</v>
      </c>
      <c r="B33" s="79" t="s">
        <v>106</v>
      </c>
      <c r="C33" s="79"/>
      <c r="D33" s="79" t="s">
        <v>160</v>
      </c>
      <c r="E33" s="33"/>
      <c r="F33" s="64"/>
      <c r="G33" s="20" t="s">
        <v>3</v>
      </c>
      <c r="H33" s="22">
        <f t="shared" ref="H33:I33" si="3">SUM(H34:H35)</f>
        <v>1455</v>
      </c>
      <c r="I33" s="22">
        <f t="shared" si="3"/>
        <v>225.8</v>
      </c>
    </row>
    <row r="34" spans="1:9" s="37" customFormat="1" ht="70.5" customHeight="1" x14ac:dyDescent="0.25">
      <c r="A34" s="6" t="s">
        <v>15</v>
      </c>
      <c r="B34" s="80" t="s">
        <v>109</v>
      </c>
      <c r="C34" s="80"/>
      <c r="D34" s="80" t="s">
        <v>160</v>
      </c>
      <c r="E34" s="21"/>
      <c r="F34" s="65"/>
      <c r="G34" s="14" t="s">
        <v>3</v>
      </c>
      <c r="H34" s="11">
        <v>0</v>
      </c>
      <c r="I34" s="65"/>
    </row>
    <row r="35" spans="1:9" ht="129.75" customHeight="1" x14ac:dyDescent="0.2">
      <c r="A35" s="6" t="s">
        <v>16</v>
      </c>
      <c r="B35" s="80" t="s">
        <v>163</v>
      </c>
      <c r="C35" s="80"/>
      <c r="D35" s="80" t="s">
        <v>160</v>
      </c>
      <c r="E35" s="21"/>
      <c r="F35" s="65"/>
      <c r="G35" s="14" t="s">
        <v>3</v>
      </c>
      <c r="H35" s="11">
        <v>1455</v>
      </c>
      <c r="I35" s="11">
        <v>225.8</v>
      </c>
    </row>
    <row r="36" spans="1:9" ht="61.5" customHeight="1" x14ac:dyDescent="0.2">
      <c r="A36" s="6"/>
      <c r="B36" s="1" t="s">
        <v>242</v>
      </c>
      <c r="C36" s="80" t="s">
        <v>5</v>
      </c>
      <c r="D36" s="1" t="s">
        <v>160</v>
      </c>
      <c r="E36" s="13">
        <v>43553</v>
      </c>
      <c r="F36" s="13">
        <v>43544</v>
      </c>
      <c r="G36" s="14"/>
      <c r="H36" s="11"/>
      <c r="I36" s="27"/>
    </row>
    <row r="37" spans="1:9" ht="54" customHeight="1" x14ac:dyDescent="0.2">
      <c r="A37" s="6"/>
      <c r="B37" s="1" t="s">
        <v>243</v>
      </c>
      <c r="C37" s="80" t="s">
        <v>5</v>
      </c>
      <c r="D37" s="1" t="s">
        <v>160</v>
      </c>
      <c r="E37" s="13">
        <v>43919</v>
      </c>
      <c r="F37" s="13" t="s">
        <v>208</v>
      </c>
      <c r="G37" s="14"/>
      <c r="H37" s="11"/>
      <c r="I37" s="27"/>
    </row>
    <row r="38" spans="1:9" s="15" customFormat="1" ht="56.25" customHeight="1" x14ac:dyDescent="0.2">
      <c r="A38" s="41"/>
      <c r="B38" s="1" t="s">
        <v>244</v>
      </c>
      <c r="C38" s="12" t="s">
        <v>5</v>
      </c>
      <c r="D38" s="1" t="s">
        <v>160</v>
      </c>
      <c r="E38" s="13">
        <v>44284</v>
      </c>
      <c r="F38" s="13" t="s">
        <v>208</v>
      </c>
      <c r="G38" s="1"/>
      <c r="H38" s="12"/>
      <c r="I38" s="17"/>
    </row>
    <row r="39" spans="1:9" s="5" customFormat="1" ht="141.6" customHeight="1" x14ac:dyDescent="0.2">
      <c r="A39" s="31" t="s">
        <v>17</v>
      </c>
      <c r="B39" s="79" t="s">
        <v>54</v>
      </c>
      <c r="C39" s="79"/>
      <c r="D39" s="79" t="s">
        <v>160</v>
      </c>
      <c r="E39" s="33"/>
      <c r="F39" s="64"/>
      <c r="G39" s="20" t="s">
        <v>3</v>
      </c>
      <c r="H39" s="22">
        <f t="shared" ref="H39:I39" si="4">SUM(H40:H42)</f>
        <v>0</v>
      </c>
      <c r="I39" s="22">
        <f t="shared" si="4"/>
        <v>0</v>
      </c>
    </row>
    <row r="40" spans="1:9" s="5" customFormat="1" ht="87" customHeight="1" x14ac:dyDescent="0.2">
      <c r="A40" s="6" t="s">
        <v>18</v>
      </c>
      <c r="B40" s="80" t="s">
        <v>110</v>
      </c>
      <c r="C40" s="80"/>
      <c r="D40" s="80" t="s">
        <v>160</v>
      </c>
      <c r="E40" s="21"/>
      <c r="F40" s="65"/>
      <c r="G40" s="14" t="s">
        <v>3</v>
      </c>
      <c r="H40" s="11">
        <v>0</v>
      </c>
      <c r="I40" s="75"/>
    </row>
    <row r="41" spans="1:9" s="5" customFormat="1" ht="98.25" customHeight="1" x14ac:dyDescent="0.2">
      <c r="A41" s="6" t="s">
        <v>19</v>
      </c>
      <c r="B41" s="80" t="s">
        <v>111</v>
      </c>
      <c r="C41" s="80"/>
      <c r="D41" s="1" t="s">
        <v>160</v>
      </c>
      <c r="E41" s="21"/>
      <c r="F41" s="65"/>
      <c r="G41" s="14" t="s">
        <v>3</v>
      </c>
      <c r="H41" s="11">
        <v>0</v>
      </c>
      <c r="I41" s="75"/>
    </row>
    <row r="42" spans="1:9" ht="78" customHeight="1" x14ac:dyDescent="0.2">
      <c r="A42" s="6" t="s">
        <v>147</v>
      </c>
      <c r="B42" s="80" t="s">
        <v>112</v>
      </c>
      <c r="C42" s="80"/>
      <c r="D42" s="1" t="s">
        <v>160</v>
      </c>
      <c r="E42" s="21"/>
      <c r="F42" s="65"/>
      <c r="G42" s="14" t="s">
        <v>3</v>
      </c>
      <c r="H42" s="11">
        <v>0</v>
      </c>
      <c r="I42" s="27"/>
    </row>
    <row r="43" spans="1:9" ht="99.75" customHeight="1" x14ac:dyDescent="0.2">
      <c r="A43" s="6"/>
      <c r="B43" s="1" t="s">
        <v>245</v>
      </c>
      <c r="C43" s="12"/>
      <c r="D43" s="1" t="s">
        <v>160</v>
      </c>
      <c r="E43" s="13">
        <v>43644</v>
      </c>
      <c r="F43" s="13">
        <v>43644</v>
      </c>
      <c r="G43" s="14"/>
      <c r="H43" s="11"/>
      <c r="I43" s="27"/>
    </row>
    <row r="44" spans="1:9" ht="95.25" customHeight="1" x14ac:dyDescent="0.2">
      <c r="A44" s="6"/>
      <c r="B44" s="1" t="s">
        <v>246</v>
      </c>
      <c r="C44" s="12"/>
      <c r="D44" s="1" t="s">
        <v>160</v>
      </c>
      <c r="E44" s="13">
        <v>44010</v>
      </c>
      <c r="F44" s="13" t="s">
        <v>208</v>
      </c>
      <c r="G44" s="14"/>
      <c r="H44" s="11"/>
      <c r="I44" s="27"/>
    </row>
    <row r="45" spans="1:9" ht="94.5" customHeight="1" x14ac:dyDescent="0.2">
      <c r="A45" s="6"/>
      <c r="B45" s="1" t="s">
        <v>247</v>
      </c>
      <c r="C45" s="12"/>
      <c r="D45" s="1" t="s">
        <v>160</v>
      </c>
      <c r="E45" s="13">
        <v>44375</v>
      </c>
      <c r="F45" s="13" t="s">
        <v>208</v>
      </c>
      <c r="G45" s="14"/>
      <c r="H45" s="11"/>
      <c r="I45" s="27"/>
    </row>
    <row r="46" spans="1:9" ht="94.5" customHeight="1" x14ac:dyDescent="0.2">
      <c r="A46" s="6"/>
      <c r="B46" s="1" t="s">
        <v>248</v>
      </c>
      <c r="C46" s="12"/>
      <c r="D46" s="1" t="s">
        <v>160</v>
      </c>
      <c r="E46" s="13">
        <v>43644</v>
      </c>
      <c r="F46" s="13" t="s">
        <v>209</v>
      </c>
      <c r="G46" s="14"/>
      <c r="H46" s="11"/>
      <c r="I46" s="27"/>
    </row>
    <row r="47" spans="1:9" ht="94.5" customHeight="1" x14ac:dyDescent="0.2">
      <c r="A47" s="6"/>
      <c r="B47" s="1" t="s">
        <v>249</v>
      </c>
      <c r="C47" s="12"/>
      <c r="D47" s="1" t="s">
        <v>160</v>
      </c>
      <c r="E47" s="13">
        <v>44010</v>
      </c>
      <c r="F47" s="13" t="s">
        <v>208</v>
      </c>
      <c r="G47" s="14"/>
      <c r="H47" s="11"/>
      <c r="I47" s="27"/>
    </row>
    <row r="48" spans="1:9" ht="94.5" customHeight="1" x14ac:dyDescent="0.2">
      <c r="A48" s="6"/>
      <c r="B48" s="1" t="s">
        <v>250</v>
      </c>
      <c r="C48" s="12"/>
      <c r="D48" s="1" t="s">
        <v>160</v>
      </c>
      <c r="E48" s="13">
        <v>44375</v>
      </c>
      <c r="F48" s="13" t="s">
        <v>208</v>
      </c>
      <c r="G48" s="14"/>
      <c r="H48" s="11"/>
      <c r="I48" s="27"/>
    </row>
    <row r="49" spans="1:9" ht="30.75" customHeight="1" x14ac:dyDescent="0.2">
      <c r="A49" s="6"/>
      <c r="B49" s="28" t="s">
        <v>8</v>
      </c>
      <c r="C49" s="80"/>
      <c r="D49" s="80"/>
      <c r="E49" s="14"/>
      <c r="F49" s="65"/>
      <c r="G49" s="14"/>
      <c r="H49" s="22">
        <f>H50+H56+H62+H74+H80+H68</f>
        <v>533.5</v>
      </c>
      <c r="I49" s="22">
        <f>I50+I56+I62+I74+I80</f>
        <v>145.9</v>
      </c>
    </row>
    <row r="50" spans="1:9" s="5" customFormat="1" ht="62.25" customHeight="1" x14ac:dyDescent="0.2">
      <c r="A50" s="31" t="s">
        <v>20</v>
      </c>
      <c r="B50" s="79" t="s">
        <v>55</v>
      </c>
      <c r="C50" s="79"/>
      <c r="D50" s="79" t="s">
        <v>161</v>
      </c>
      <c r="E50" s="33"/>
      <c r="F50" s="70"/>
      <c r="G50" s="20" t="s">
        <v>3</v>
      </c>
      <c r="H50" s="22">
        <f t="shared" ref="H50:I50" si="5">SUM(H51:H52)</f>
        <v>533.5</v>
      </c>
      <c r="I50" s="22">
        <f t="shared" si="5"/>
        <v>145.9</v>
      </c>
    </row>
    <row r="51" spans="1:9" ht="84" customHeight="1" x14ac:dyDescent="0.2">
      <c r="A51" s="6" t="s">
        <v>21</v>
      </c>
      <c r="B51" s="80" t="s">
        <v>113</v>
      </c>
      <c r="C51" s="80"/>
      <c r="D51" s="80" t="s">
        <v>195</v>
      </c>
      <c r="E51" s="21"/>
      <c r="F51" s="65"/>
      <c r="G51" s="14" t="s">
        <v>3</v>
      </c>
      <c r="H51" s="11">
        <v>533.5</v>
      </c>
      <c r="I51" s="11">
        <v>145.9</v>
      </c>
    </row>
    <row r="52" spans="1:9" ht="122.25" customHeight="1" x14ac:dyDescent="0.2">
      <c r="A52" s="6" t="s">
        <v>52</v>
      </c>
      <c r="B52" s="80" t="s">
        <v>114</v>
      </c>
      <c r="C52" s="80"/>
      <c r="D52" s="80" t="s">
        <v>161</v>
      </c>
      <c r="E52" s="21"/>
      <c r="F52" s="65"/>
      <c r="G52" s="14" t="s">
        <v>3</v>
      </c>
      <c r="H52" s="11">
        <v>0</v>
      </c>
      <c r="I52" s="27"/>
    </row>
    <row r="53" spans="1:9" ht="87" customHeight="1" x14ac:dyDescent="0.2">
      <c r="A53" s="6"/>
      <c r="B53" s="1" t="s">
        <v>251</v>
      </c>
      <c r="C53" s="12" t="s">
        <v>5</v>
      </c>
      <c r="D53" s="1" t="s">
        <v>161</v>
      </c>
      <c r="E53" s="13">
        <v>43738</v>
      </c>
      <c r="F53" s="13">
        <v>43539</v>
      </c>
      <c r="G53" s="1"/>
      <c r="H53" s="12"/>
      <c r="I53" s="27"/>
    </row>
    <row r="54" spans="1:9" ht="56.25" customHeight="1" x14ac:dyDescent="0.2">
      <c r="A54" s="6"/>
      <c r="B54" s="1" t="s">
        <v>252</v>
      </c>
      <c r="C54" s="12" t="s">
        <v>5</v>
      </c>
      <c r="D54" s="1" t="s">
        <v>161</v>
      </c>
      <c r="E54" s="13">
        <v>44104</v>
      </c>
      <c r="F54" s="13" t="s">
        <v>208</v>
      </c>
      <c r="G54" s="14"/>
      <c r="H54" s="11"/>
      <c r="I54" s="27"/>
    </row>
    <row r="55" spans="1:9" s="15" customFormat="1" ht="57" customHeight="1" x14ac:dyDescent="0.2">
      <c r="A55" s="41"/>
      <c r="B55" s="1" t="s">
        <v>253</v>
      </c>
      <c r="C55" s="12" t="s">
        <v>5</v>
      </c>
      <c r="D55" s="1" t="s">
        <v>161</v>
      </c>
      <c r="E55" s="13">
        <v>44469</v>
      </c>
      <c r="F55" s="13" t="s">
        <v>208</v>
      </c>
      <c r="G55" s="16"/>
      <c r="H55" s="17"/>
      <c r="I55" s="17"/>
    </row>
    <row r="56" spans="1:9" s="5" customFormat="1" ht="93.75" customHeight="1" x14ac:dyDescent="0.2">
      <c r="A56" s="31" t="s">
        <v>22</v>
      </c>
      <c r="B56" s="79" t="s">
        <v>56</v>
      </c>
      <c r="C56" s="79"/>
      <c r="D56" s="79" t="s">
        <v>160</v>
      </c>
      <c r="E56" s="33"/>
      <c r="F56" s="64"/>
      <c r="G56" s="20" t="s">
        <v>3</v>
      </c>
      <c r="H56" s="22">
        <f t="shared" ref="H56:I56" si="6">SUM(H57:H58)</f>
        <v>0</v>
      </c>
      <c r="I56" s="22">
        <f t="shared" si="6"/>
        <v>0</v>
      </c>
    </row>
    <row r="57" spans="1:9" ht="115.5" customHeight="1" x14ac:dyDescent="0.2">
      <c r="A57" s="6" t="s">
        <v>23</v>
      </c>
      <c r="B57" s="80" t="s">
        <v>115</v>
      </c>
      <c r="C57" s="80"/>
      <c r="D57" s="80" t="s">
        <v>160</v>
      </c>
      <c r="E57" s="21"/>
      <c r="F57" s="65"/>
      <c r="G57" s="14" t="s">
        <v>3</v>
      </c>
      <c r="H57" s="11">
        <v>0</v>
      </c>
      <c r="I57" s="27"/>
    </row>
    <row r="58" spans="1:9" ht="120" customHeight="1" x14ac:dyDescent="0.2">
      <c r="A58" s="6" t="s">
        <v>24</v>
      </c>
      <c r="B58" s="80" t="s">
        <v>116</v>
      </c>
      <c r="C58" s="80"/>
      <c r="D58" s="80" t="s">
        <v>160</v>
      </c>
      <c r="E58" s="21"/>
      <c r="F58" s="65"/>
      <c r="G58" s="14" t="s">
        <v>3</v>
      </c>
      <c r="H58" s="11">
        <v>0</v>
      </c>
      <c r="I58" s="27"/>
    </row>
    <row r="59" spans="1:9" ht="64.5" customHeight="1" x14ac:dyDescent="0.2">
      <c r="A59" s="41"/>
      <c r="B59" s="1" t="s">
        <v>254</v>
      </c>
      <c r="C59" s="12" t="s">
        <v>5</v>
      </c>
      <c r="D59" s="1" t="s">
        <v>160</v>
      </c>
      <c r="E59" s="13">
        <v>43738</v>
      </c>
      <c r="F59" s="13">
        <v>43647</v>
      </c>
      <c r="G59" s="1"/>
      <c r="H59" s="12"/>
      <c r="I59" s="27"/>
    </row>
    <row r="60" spans="1:9" ht="69.75" customHeight="1" x14ac:dyDescent="0.2">
      <c r="A60" s="41"/>
      <c r="B60" s="1" t="s">
        <v>255</v>
      </c>
      <c r="C60" s="12" t="s">
        <v>5</v>
      </c>
      <c r="D60" s="1" t="s">
        <v>160</v>
      </c>
      <c r="E60" s="13">
        <v>44104</v>
      </c>
      <c r="F60" s="13" t="s">
        <v>208</v>
      </c>
      <c r="G60" s="1"/>
      <c r="H60" s="12"/>
      <c r="I60" s="27"/>
    </row>
    <row r="61" spans="1:9" s="15" customFormat="1" ht="84" customHeight="1" x14ac:dyDescent="0.2">
      <c r="A61" s="41"/>
      <c r="B61" s="1" t="s">
        <v>256</v>
      </c>
      <c r="C61" s="12" t="s">
        <v>5</v>
      </c>
      <c r="D61" s="1" t="s">
        <v>160</v>
      </c>
      <c r="E61" s="13">
        <v>44469</v>
      </c>
      <c r="F61" s="13" t="s">
        <v>208</v>
      </c>
      <c r="G61" s="1"/>
      <c r="H61" s="12"/>
      <c r="I61" s="17"/>
    </row>
    <row r="62" spans="1:9" s="5" customFormat="1" ht="54" customHeight="1" x14ac:dyDescent="0.2">
      <c r="A62" s="31" t="s">
        <v>25</v>
      </c>
      <c r="B62" s="79" t="s">
        <v>57</v>
      </c>
      <c r="C62" s="79"/>
      <c r="D62" s="79" t="s">
        <v>161</v>
      </c>
      <c r="E62" s="54">
        <v>44561</v>
      </c>
      <c r="F62" s="70"/>
      <c r="G62" s="52" t="s">
        <v>3</v>
      </c>
      <c r="H62" s="22">
        <f t="shared" ref="H62:I62" si="7">SUM(H63:H64)</f>
        <v>0</v>
      </c>
      <c r="I62" s="22">
        <f t="shared" si="7"/>
        <v>0</v>
      </c>
    </row>
    <row r="63" spans="1:9" ht="72.75" customHeight="1" x14ac:dyDescent="0.2">
      <c r="A63" s="6" t="s">
        <v>26</v>
      </c>
      <c r="B63" s="80" t="s">
        <v>117</v>
      </c>
      <c r="C63" s="80"/>
      <c r="D63" s="80" t="s">
        <v>161</v>
      </c>
      <c r="E63" s="55">
        <v>44561</v>
      </c>
      <c r="F63" s="70"/>
      <c r="G63" s="53" t="s">
        <v>3</v>
      </c>
      <c r="H63" s="11">
        <v>0</v>
      </c>
      <c r="I63" s="27"/>
    </row>
    <row r="64" spans="1:9" ht="78" customHeight="1" x14ac:dyDescent="0.2">
      <c r="A64" s="6" t="s">
        <v>27</v>
      </c>
      <c r="B64" s="80" t="s">
        <v>118</v>
      </c>
      <c r="C64" s="80"/>
      <c r="D64" s="80" t="s">
        <v>161</v>
      </c>
      <c r="E64" s="55">
        <v>44561</v>
      </c>
      <c r="F64" s="70"/>
      <c r="G64" s="53" t="s">
        <v>3</v>
      </c>
      <c r="H64" s="11">
        <v>0</v>
      </c>
      <c r="I64" s="27"/>
    </row>
    <row r="65" spans="1:9" ht="78" customHeight="1" x14ac:dyDescent="0.2">
      <c r="A65" s="6"/>
      <c r="B65" s="1" t="s">
        <v>257</v>
      </c>
      <c r="C65" s="1" t="s">
        <v>5</v>
      </c>
      <c r="D65" s="1" t="s">
        <v>161</v>
      </c>
      <c r="E65" s="13">
        <v>43769</v>
      </c>
      <c r="F65" s="13" t="s">
        <v>208</v>
      </c>
      <c r="G65" s="80"/>
      <c r="H65" s="11"/>
      <c r="I65" s="27"/>
    </row>
    <row r="66" spans="1:9" s="15" customFormat="1" ht="57.75" customHeight="1" x14ac:dyDescent="0.2">
      <c r="A66" s="41"/>
      <c r="B66" s="1" t="s">
        <v>258</v>
      </c>
      <c r="C66" s="1" t="s">
        <v>5</v>
      </c>
      <c r="D66" s="1" t="s">
        <v>161</v>
      </c>
      <c r="E66" s="13">
        <v>44104</v>
      </c>
      <c r="F66" s="13" t="s">
        <v>208</v>
      </c>
      <c r="G66" s="1"/>
      <c r="H66" s="12"/>
      <c r="I66" s="17"/>
    </row>
    <row r="67" spans="1:9" s="15" customFormat="1" ht="63" customHeight="1" x14ac:dyDescent="0.2">
      <c r="A67" s="41"/>
      <c r="B67" s="1" t="s">
        <v>259</v>
      </c>
      <c r="C67" s="1" t="s">
        <v>5</v>
      </c>
      <c r="D67" s="1" t="s">
        <v>161</v>
      </c>
      <c r="E67" s="13">
        <v>44469</v>
      </c>
      <c r="F67" s="13" t="s">
        <v>208</v>
      </c>
      <c r="G67" s="1"/>
      <c r="H67" s="12"/>
      <c r="I67" s="17"/>
    </row>
    <row r="68" spans="1:9" s="15" customFormat="1" ht="45" customHeight="1" x14ac:dyDescent="0.2">
      <c r="A68" s="31" t="s">
        <v>28</v>
      </c>
      <c r="B68" s="79" t="s">
        <v>211</v>
      </c>
      <c r="C68" s="79"/>
      <c r="D68" s="79" t="s">
        <v>161</v>
      </c>
      <c r="E68" s="59">
        <v>44561</v>
      </c>
      <c r="F68" s="70"/>
      <c r="G68" s="58" t="s">
        <v>3</v>
      </c>
      <c r="H68" s="22">
        <f t="shared" ref="H68" si="8">SUM(H69:H70)</f>
        <v>0</v>
      </c>
      <c r="I68" s="22">
        <f t="shared" ref="I68" si="9">SUM(I69:I70)</f>
        <v>0</v>
      </c>
    </row>
    <row r="69" spans="1:9" s="15" customFormat="1" ht="65.25" customHeight="1" x14ac:dyDescent="0.2">
      <c r="A69" s="6" t="s">
        <v>29</v>
      </c>
      <c r="B69" s="80" t="s">
        <v>212</v>
      </c>
      <c r="C69" s="80"/>
      <c r="D69" s="80" t="s">
        <v>161</v>
      </c>
      <c r="E69" s="56">
        <v>44561</v>
      </c>
      <c r="F69" s="70"/>
      <c r="G69" s="57" t="s">
        <v>3</v>
      </c>
      <c r="H69" s="11">
        <v>0</v>
      </c>
      <c r="I69" s="27"/>
    </row>
    <row r="70" spans="1:9" s="15" customFormat="1" ht="65.25" customHeight="1" x14ac:dyDescent="0.2">
      <c r="A70" s="6" t="s">
        <v>148</v>
      </c>
      <c r="B70" s="80" t="s">
        <v>213</v>
      </c>
      <c r="C70" s="80"/>
      <c r="D70" s="80" t="s">
        <v>161</v>
      </c>
      <c r="E70" s="56">
        <v>44561</v>
      </c>
      <c r="F70" s="70"/>
      <c r="G70" s="57" t="s">
        <v>3</v>
      </c>
      <c r="H70" s="11">
        <v>0</v>
      </c>
      <c r="I70" s="27"/>
    </row>
    <row r="71" spans="1:9" s="15" customFormat="1" ht="67.5" customHeight="1" x14ac:dyDescent="0.2">
      <c r="A71" s="41"/>
      <c r="B71" s="1" t="s">
        <v>260</v>
      </c>
      <c r="C71" s="1" t="s">
        <v>5</v>
      </c>
      <c r="D71" s="1" t="s">
        <v>161</v>
      </c>
      <c r="E71" s="13">
        <v>43738</v>
      </c>
      <c r="F71" s="13" t="s">
        <v>208</v>
      </c>
      <c r="G71" s="1"/>
      <c r="H71" s="12"/>
      <c r="I71" s="17"/>
    </row>
    <row r="72" spans="1:9" s="15" customFormat="1" ht="75" customHeight="1" x14ac:dyDescent="0.2">
      <c r="A72" s="41"/>
      <c r="B72" s="1" t="s">
        <v>261</v>
      </c>
      <c r="C72" s="1" t="s">
        <v>5</v>
      </c>
      <c r="D72" s="1" t="s">
        <v>161</v>
      </c>
      <c r="E72" s="13">
        <v>43921</v>
      </c>
      <c r="F72" s="13" t="s">
        <v>208</v>
      </c>
      <c r="G72" s="1"/>
      <c r="H72" s="12"/>
      <c r="I72" s="17"/>
    </row>
    <row r="73" spans="1:9" s="15" customFormat="1" ht="75" customHeight="1" x14ac:dyDescent="0.2">
      <c r="A73" s="41"/>
      <c r="B73" s="1" t="s">
        <v>262</v>
      </c>
      <c r="C73" s="1" t="s">
        <v>5</v>
      </c>
      <c r="D73" s="1" t="s">
        <v>161</v>
      </c>
      <c r="E73" s="13">
        <v>44469</v>
      </c>
      <c r="F73" s="13" t="s">
        <v>208</v>
      </c>
      <c r="G73" s="1"/>
      <c r="H73" s="12"/>
      <c r="I73" s="17"/>
    </row>
    <row r="74" spans="1:9" s="15" customFormat="1" ht="79.5" customHeight="1" x14ac:dyDescent="0.2">
      <c r="A74" s="31" t="s">
        <v>30</v>
      </c>
      <c r="B74" s="79" t="s">
        <v>86</v>
      </c>
      <c r="C74" s="79"/>
      <c r="D74" s="79" t="s">
        <v>160</v>
      </c>
      <c r="E74" s="33"/>
      <c r="F74" s="64"/>
      <c r="G74" s="20" t="s">
        <v>3</v>
      </c>
      <c r="H74" s="22">
        <f t="shared" ref="H74:I76" si="10">SUM(H75:H76)</f>
        <v>0</v>
      </c>
      <c r="I74" s="22">
        <f t="shared" si="10"/>
        <v>0</v>
      </c>
    </row>
    <row r="75" spans="1:9" s="15" customFormat="1" ht="174" customHeight="1" x14ac:dyDescent="0.2">
      <c r="A75" s="42" t="s">
        <v>31</v>
      </c>
      <c r="B75" s="80" t="s">
        <v>159</v>
      </c>
      <c r="C75" s="79"/>
      <c r="D75" s="80" t="s">
        <v>160</v>
      </c>
      <c r="E75" s="21"/>
      <c r="F75" s="65"/>
      <c r="G75" s="14" t="s">
        <v>3</v>
      </c>
      <c r="H75" s="11">
        <f t="shared" si="10"/>
        <v>0</v>
      </c>
      <c r="I75" s="17"/>
    </row>
    <row r="76" spans="1:9" s="15" customFormat="1" ht="104.25" customHeight="1" x14ac:dyDescent="0.2">
      <c r="A76" s="42" t="s">
        <v>32</v>
      </c>
      <c r="B76" s="80" t="s">
        <v>119</v>
      </c>
      <c r="C76" s="80"/>
      <c r="D76" s="80" t="s">
        <v>160</v>
      </c>
      <c r="E76" s="21"/>
      <c r="F76" s="65"/>
      <c r="G76" s="14" t="s">
        <v>3</v>
      </c>
      <c r="H76" s="11">
        <f t="shared" si="10"/>
        <v>0</v>
      </c>
      <c r="I76" s="17"/>
    </row>
    <row r="77" spans="1:9" s="15" customFormat="1" ht="78" customHeight="1" x14ac:dyDescent="0.2">
      <c r="A77" s="83"/>
      <c r="B77" s="1" t="s">
        <v>263</v>
      </c>
      <c r="C77" s="18"/>
      <c r="D77" s="1" t="s">
        <v>160</v>
      </c>
      <c r="E77" s="13">
        <v>43769</v>
      </c>
      <c r="F77" s="13" t="s">
        <v>208</v>
      </c>
      <c r="G77" s="18"/>
      <c r="H77" s="63"/>
      <c r="I77" s="17"/>
    </row>
    <row r="78" spans="1:9" s="15" customFormat="1" ht="70.5" customHeight="1" x14ac:dyDescent="0.2">
      <c r="A78" s="83"/>
      <c r="B78" s="1" t="s">
        <v>264</v>
      </c>
      <c r="C78" s="18"/>
      <c r="D78" s="1" t="s">
        <v>160</v>
      </c>
      <c r="E78" s="13">
        <v>44135</v>
      </c>
      <c r="F78" s="13" t="s">
        <v>208</v>
      </c>
      <c r="G78" s="18"/>
      <c r="H78" s="63"/>
      <c r="I78" s="17"/>
    </row>
    <row r="79" spans="1:9" s="15" customFormat="1" ht="68.25" customHeight="1" x14ac:dyDescent="0.2">
      <c r="A79" s="83"/>
      <c r="B79" s="1" t="s">
        <v>265</v>
      </c>
      <c r="C79" s="18"/>
      <c r="D79" s="1" t="s">
        <v>160</v>
      </c>
      <c r="E79" s="13">
        <v>44500</v>
      </c>
      <c r="F79" s="13" t="s">
        <v>208</v>
      </c>
      <c r="G79" s="18"/>
      <c r="H79" s="63"/>
      <c r="I79" s="17"/>
    </row>
    <row r="80" spans="1:9" s="15" customFormat="1" ht="92.25" customHeight="1" x14ac:dyDescent="0.2">
      <c r="A80" s="31" t="s">
        <v>149</v>
      </c>
      <c r="B80" s="79" t="s">
        <v>87</v>
      </c>
      <c r="C80" s="79"/>
      <c r="D80" s="79" t="s">
        <v>160</v>
      </c>
      <c r="E80" s="33"/>
      <c r="F80" s="64"/>
      <c r="G80" s="20" t="s">
        <v>3</v>
      </c>
      <c r="H80" s="22">
        <f>SUM(H81:H83)</f>
        <v>0</v>
      </c>
      <c r="I80" s="22">
        <f>SUM(I81:I83)</f>
        <v>0</v>
      </c>
    </row>
    <row r="81" spans="1:9" s="15" customFormat="1" ht="57.75" customHeight="1" x14ac:dyDescent="0.2">
      <c r="A81" s="6" t="s">
        <v>91</v>
      </c>
      <c r="B81" s="80" t="s">
        <v>120</v>
      </c>
      <c r="C81" s="80"/>
      <c r="D81" s="80" t="s">
        <v>160</v>
      </c>
      <c r="E81" s="21"/>
      <c r="F81" s="65"/>
      <c r="G81" s="14" t="s">
        <v>3</v>
      </c>
      <c r="H81" s="11">
        <v>0</v>
      </c>
      <c r="I81" s="17"/>
    </row>
    <row r="82" spans="1:9" s="15" customFormat="1" ht="73.5" customHeight="1" x14ac:dyDescent="0.2">
      <c r="A82" s="6" t="s">
        <v>92</v>
      </c>
      <c r="B82" s="80" t="s">
        <v>121</v>
      </c>
      <c r="C82" s="1"/>
      <c r="D82" s="80" t="s">
        <v>160</v>
      </c>
      <c r="E82" s="21">
        <v>44561</v>
      </c>
      <c r="F82" s="70"/>
      <c r="G82" s="14" t="s">
        <v>3</v>
      </c>
      <c r="H82" s="11">
        <v>0</v>
      </c>
      <c r="I82" s="17"/>
    </row>
    <row r="83" spans="1:9" s="15" customFormat="1" ht="68.25" customHeight="1" x14ac:dyDescent="0.2">
      <c r="A83" s="6" t="s">
        <v>214</v>
      </c>
      <c r="B83" s="80" t="s">
        <v>164</v>
      </c>
      <c r="C83" s="80"/>
      <c r="D83" s="80" t="s">
        <v>160</v>
      </c>
      <c r="E83" s="21">
        <v>44561</v>
      </c>
      <c r="F83" s="70"/>
      <c r="G83" s="14" t="s">
        <v>3</v>
      </c>
      <c r="H83" s="11">
        <v>0</v>
      </c>
      <c r="I83" s="17"/>
    </row>
    <row r="84" spans="1:9" s="15" customFormat="1" ht="73.5" customHeight="1" x14ac:dyDescent="0.2">
      <c r="A84" s="41"/>
      <c r="B84" s="1" t="s">
        <v>225</v>
      </c>
      <c r="C84" s="1"/>
      <c r="D84" s="1" t="s">
        <v>160</v>
      </c>
      <c r="E84" s="13">
        <v>43769</v>
      </c>
      <c r="F84" s="13">
        <v>43556</v>
      </c>
      <c r="G84" s="1"/>
      <c r="H84" s="12"/>
      <c r="I84" s="17"/>
    </row>
    <row r="85" spans="1:9" s="15" customFormat="1" ht="72" customHeight="1" x14ac:dyDescent="0.2">
      <c r="A85" s="41"/>
      <c r="B85" s="1" t="s">
        <v>266</v>
      </c>
      <c r="C85" s="1"/>
      <c r="D85" s="1" t="s">
        <v>160</v>
      </c>
      <c r="E85" s="13">
        <v>44135</v>
      </c>
      <c r="F85" s="13" t="s">
        <v>208</v>
      </c>
      <c r="G85" s="1"/>
      <c r="H85" s="12"/>
      <c r="I85" s="17"/>
    </row>
    <row r="86" spans="1:9" s="15" customFormat="1" ht="72" customHeight="1" x14ac:dyDescent="0.2">
      <c r="A86" s="41"/>
      <c r="B86" s="1" t="s">
        <v>267</v>
      </c>
      <c r="C86" s="1"/>
      <c r="D86" s="1" t="s">
        <v>160</v>
      </c>
      <c r="E86" s="13">
        <v>44500</v>
      </c>
      <c r="F86" s="13" t="s">
        <v>208</v>
      </c>
      <c r="G86" s="1"/>
      <c r="H86" s="12"/>
      <c r="I86" s="17"/>
    </row>
    <row r="87" spans="1:9" s="15" customFormat="1" ht="70.5" customHeight="1" x14ac:dyDescent="0.2">
      <c r="A87" s="41"/>
      <c r="B87" s="1" t="s">
        <v>268</v>
      </c>
      <c r="C87" s="1"/>
      <c r="D87" s="1" t="s">
        <v>160</v>
      </c>
      <c r="E87" s="13">
        <v>43798</v>
      </c>
      <c r="F87" s="13">
        <v>43644</v>
      </c>
      <c r="G87" s="1"/>
      <c r="H87" s="12"/>
      <c r="I87" s="17"/>
    </row>
    <row r="88" spans="1:9" s="15" customFormat="1" ht="66.75" customHeight="1" x14ac:dyDescent="0.2">
      <c r="A88" s="41"/>
      <c r="B88" s="1" t="s">
        <v>269</v>
      </c>
      <c r="C88" s="1"/>
      <c r="D88" s="1" t="s">
        <v>160</v>
      </c>
      <c r="E88" s="13">
        <v>44164</v>
      </c>
      <c r="F88" s="13" t="s">
        <v>208</v>
      </c>
      <c r="G88" s="1"/>
      <c r="H88" s="12"/>
      <c r="I88" s="17"/>
    </row>
    <row r="89" spans="1:9" s="15" customFormat="1" ht="70.5" customHeight="1" x14ac:dyDescent="0.2">
      <c r="A89" s="41"/>
      <c r="B89" s="1" t="s">
        <v>270</v>
      </c>
      <c r="C89" s="1"/>
      <c r="D89" s="1" t="s">
        <v>160</v>
      </c>
      <c r="E89" s="13">
        <v>44529</v>
      </c>
      <c r="F89" s="13" t="s">
        <v>208</v>
      </c>
      <c r="G89" s="1"/>
      <c r="H89" s="12"/>
      <c r="I89" s="17"/>
    </row>
    <row r="90" spans="1:9" s="15" customFormat="1" ht="43.5" customHeight="1" x14ac:dyDescent="0.2">
      <c r="A90" s="41"/>
      <c r="B90" s="79" t="s">
        <v>74</v>
      </c>
      <c r="C90" s="1"/>
      <c r="D90" s="1"/>
      <c r="E90" s="13"/>
      <c r="F90" s="13"/>
      <c r="G90" s="1"/>
      <c r="H90" s="22">
        <f>H91+H98</f>
        <v>34119.300000000003</v>
      </c>
      <c r="I90" s="22">
        <f>I91+I98</f>
        <v>11787</v>
      </c>
    </row>
    <row r="91" spans="1:9" s="15" customFormat="1" ht="86.25" customHeight="1" x14ac:dyDescent="0.2">
      <c r="A91" s="31" t="s">
        <v>150</v>
      </c>
      <c r="B91" s="79" t="s">
        <v>88</v>
      </c>
      <c r="C91" s="79"/>
      <c r="D91" s="79" t="s">
        <v>160</v>
      </c>
      <c r="E91" s="33"/>
      <c r="F91" s="70"/>
      <c r="G91" s="53" t="s">
        <v>3</v>
      </c>
      <c r="H91" s="22">
        <f>SUM(H92:H94)</f>
        <v>32884</v>
      </c>
      <c r="I91" s="22">
        <f>SUM(I92:I94)</f>
        <v>10641.7</v>
      </c>
    </row>
    <row r="92" spans="1:9" s="15" customFormat="1" ht="82.5" customHeight="1" x14ac:dyDescent="0.2">
      <c r="A92" s="42" t="s">
        <v>33</v>
      </c>
      <c r="B92" s="80" t="s">
        <v>215</v>
      </c>
      <c r="C92" s="1"/>
      <c r="D92" s="80" t="s">
        <v>160</v>
      </c>
      <c r="E92" s="21"/>
      <c r="F92" s="70"/>
      <c r="G92" s="53" t="s">
        <v>3</v>
      </c>
      <c r="H92" s="11">
        <f>30717+2167</f>
        <v>32884</v>
      </c>
      <c r="I92" s="11">
        <v>10641.7</v>
      </c>
    </row>
    <row r="93" spans="1:9" s="15" customFormat="1" ht="82.5" customHeight="1" x14ac:dyDescent="0.2">
      <c r="A93" s="42" t="s">
        <v>34</v>
      </c>
      <c r="B93" s="80" t="s">
        <v>271</v>
      </c>
      <c r="C93" s="1"/>
      <c r="D93" s="80" t="s">
        <v>160</v>
      </c>
      <c r="E93" s="84"/>
      <c r="F93" s="70"/>
      <c r="G93" s="80" t="s">
        <v>3</v>
      </c>
      <c r="H93" s="11">
        <v>0</v>
      </c>
      <c r="I93" s="11">
        <v>0</v>
      </c>
    </row>
    <row r="94" spans="1:9" s="15" customFormat="1" ht="106.5" customHeight="1" x14ac:dyDescent="0.2">
      <c r="A94" s="42" t="s">
        <v>272</v>
      </c>
      <c r="B94" s="80" t="s">
        <v>273</v>
      </c>
      <c r="C94" s="1"/>
      <c r="D94" s="80" t="s">
        <v>216</v>
      </c>
      <c r="E94" s="21"/>
      <c r="F94" s="70"/>
      <c r="G94" s="14" t="s">
        <v>3</v>
      </c>
      <c r="H94" s="11">
        <v>0</v>
      </c>
      <c r="I94" s="11">
        <v>0</v>
      </c>
    </row>
    <row r="95" spans="1:9" s="15" customFormat="1" ht="71.25" customHeight="1" x14ac:dyDescent="0.2">
      <c r="A95" s="41"/>
      <c r="B95" s="1" t="s">
        <v>274</v>
      </c>
      <c r="C95" s="1" t="s">
        <v>5</v>
      </c>
      <c r="D95" s="1" t="s">
        <v>160</v>
      </c>
      <c r="E95" s="13">
        <v>43553</v>
      </c>
      <c r="F95" s="13">
        <v>43463</v>
      </c>
      <c r="G95" s="1"/>
      <c r="H95" s="12"/>
      <c r="I95" s="17"/>
    </row>
    <row r="96" spans="1:9" s="15" customFormat="1" ht="71.25" customHeight="1" x14ac:dyDescent="0.2">
      <c r="A96" s="41"/>
      <c r="B96" s="1" t="s">
        <v>275</v>
      </c>
      <c r="C96" s="1" t="s">
        <v>5</v>
      </c>
      <c r="D96" s="1" t="s">
        <v>160</v>
      </c>
      <c r="E96" s="13">
        <v>43919</v>
      </c>
      <c r="F96" s="13" t="s">
        <v>208</v>
      </c>
      <c r="G96" s="1"/>
      <c r="H96" s="12"/>
      <c r="I96" s="17"/>
    </row>
    <row r="97" spans="1:9" s="15" customFormat="1" ht="71.25" customHeight="1" x14ac:dyDescent="0.2">
      <c r="A97" s="41"/>
      <c r="B97" s="1" t="s">
        <v>276</v>
      </c>
      <c r="C97" s="1" t="s">
        <v>5</v>
      </c>
      <c r="D97" s="1" t="s">
        <v>160</v>
      </c>
      <c r="E97" s="13">
        <v>44284</v>
      </c>
      <c r="F97" s="13" t="s">
        <v>208</v>
      </c>
      <c r="G97" s="1"/>
      <c r="H97" s="12"/>
      <c r="I97" s="17"/>
    </row>
    <row r="98" spans="1:9" s="5" customFormat="1" ht="70.5" customHeight="1" x14ac:dyDescent="0.2">
      <c r="A98" s="31" t="s">
        <v>184</v>
      </c>
      <c r="B98" s="79" t="s">
        <v>89</v>
      </c>
      <c r="C98" s="79"/>
      <c r="D98" s="79" t="s">
        <v>157</v>
      </c>
      <c r="E98" s="33"/>
      <c r="F98" s="64"/>
      <c r="G98" s="20" t="s">
        <v>3</v>
      </c>
      <c r="H98" s="22">
        <f>SUM(H99:H100)</f>
        <v>1235.3</v>
      </c>
      <c r="I98" s="22">
        <f>SUM(I99:I100)</f>
        <v>1145.3</v>
      </c>
    </row>
    <row r="99" spans="1:9" s="15" customFormat="1" ht="73.5" customHeight="1" x14ac:dyDescent="0.2">
      <c r="A99" s="6" t="s">
        <v>35</v>
      </c>
      <c r="B99" s="80" t="s">
        <v>122</v>
      </c>
      <c r="C99" s="1"/>
      <c r="D99" s="80" t="s">
        <v>157</v>
      </c>
      <c r="E99" s="21"/>
      <c r="F99" s="65"/>
      <c r="G99" s="14" t="s">
        <v>3</v>
      </c>
      <c r="H99" s="11">
        <v>1235.3</v>
      </c>
      <c r="I99" s="11">
        <v>1145.3</v>
      </c>
    </row>
    <row r="100" spans="1:9" ht="71.25" customHeight="1" x14ac:dyDescent="0.2">
      <c r="A100" s="6" t="s">
        <v>36</v>
      </c>
      <c r="B100" s="80" t="s">
        <v>174</v>
      </c>
      <c r="C100" s="80"/>
      <c r="D100" s="80" t="s">
        <v>157</v>
      </c>
      <c r="E100" s="21"/>
      <c r="F100" s="24"/>
      <c r="G100" s="14" t="s">
        <v>3</v>
      </c>
      <c r="H100" s="11">
        <v>0</v>
      </c>
      <c r="I100" s="27"/>
    </row>
    <row r="101" spans="1:9" s="15" customFormat="1" ht="97.5" customHeight="1" x14ac:dyDescent="0.2">
      <c r="A101" s="41"/>
      <c r="B101" s="1" t="s">
        <v>277</v>
      </c>
      <c r="C101" s="1" t="s">
        <v>5</v>
      </c>
      <c r="D101" s="1" t="s">
        <v>157</v>
      </c>
      <c r="E101" s="13">
        <v>43553</v>
      </c>
      <c r="F101" s="13">
        <v>43531</v>
      </c>
      <c r="G101" s="1"/>
      <c r="H101" s="12"/>
      <c r="I101" s="17"/>
    </row>
    <row r="102" spans="1:9" s="15" customFormat="1" ht="104.25" customHeight="1" x14ac:dyDescent="0.2">
      <c r="A102" s="41"/>
      <c r="B102" s="1" t="s">
        <v>278</v>
      </c>
      <c r="C102" s="1" t="s">
        <v>5</v>
      </c>
      <c r="D102" s="1" t="s">
        <v>157</v>
      </c>
      <c r="E102" s="13">
        <v>43919</v>
      </c>
      <c r="F102" s="13" t="s">
        <v>208</v>
      </c>
      <c r="G102" s="1"/>
      <c r="H102" s="12"/>
      <c r="I102" s="17"/>
    </row>
    <row r="103" spans="1:9" s="15" customFormat="1" ht="97.5" customHeight="1" x14ac:dyDescent="0.2">
      <c r="A103" s="41"/>
      <c r="B103" s="1" t="s">
        <v>279</v>
      </c>
      <c r="C103" s="1" t="s">
        <v>5</v>
      </c>
      <c r="D103" s="1" t="s">
        <v>157</v>
      </c>
      <c r="E103" s="13">
        <v>44284</v>
      </c>
      <c r="F103" s="13" t="s">
        <v>208</v>
      </c>
      <c r="G103" s="1"/>
      <c r="H103" s="12"/>
      <c r="I103" s="17"/>
    </row>
    <row r="104" spans="1:9" ht="42.75" customHeight="1" x14ac:dyDescent="0.2">
      <c r="A104" s="6"/>
      <c r="B104" s="28" t="s">
        <v>71</v>
      </c>
      <c r="C104" s="80"/>
      <c r="D104" s="80"/>
      <c r="E104" s="34"/>
      <c r="F104" s="34"/>
      <c r="G104" s="20"/>
      <c r="H104" s="22">
        <f>H105+H112+H117+H125</f>
        <v>32543.7</v>
      </c>
      <c r="I104" s="22">
        <f>I105+I112+I117+I125</f>
        <v>4673.3</v>
      </c>
    </row>
    <row r="105" spans="1:9" s="5" customFormat="1" ht="89.25" customHeight="1" x14ac:dyDescent="0.2">
      <c r="A105" s="31" t="s">
        <v>37</v>
      </c>
      <c r="B105" s="79" t="s">
        <v>83</v>
      </c>
      <c r="C105" s="79"/>
      <c r="D105" s="79" t="s">
        <v>291</v>
      </c>
      <c r="E105" s="34"/>
      <c r="F105" s="64"/>
      <c r="G105" s="20" t="s">
        <v>3</v>
      </c>
      <c r="H105" s="22">
        <f t="shared" ref="H105:I105" si="11">SUM(H106:H107)</f>
        <v>4157.5</v>
      </c>
      <c r="I105" s="22">
        <f t="shared" si="11"/>
        <v>0</v>
      </c>
    </row>
    <row r="106" spans="1:9" ht="120.75" customHeight="1" x14ac:dyDescent="0.2">
      <c r="A106" s="6" t="s">
        <v>38</v>
      </c>
      <c r="B106" s="80" t="s">
        <v>123</v>
      </c>
      <c r="C106" s="80"/>
      <c r="D106" s="80" t="s">
        <v>291</v>
      </c>
      <c r="E106" s="24"/>
      <c r="F106" s="65"/>
      <c r="G106" s="14" t="s">
        <v>3</v>
      </c>
      <c r="H106" s="11">
        <v>0</v>
      </c>
      <c r="I106" s="11">
        <v>0</v>
      </c>
    </row>
    <row r="107" spans="1:9" ht="111.75" customHeight="1" x14ac:dyDescent="0.2">
      <c r="A107" s="6" t="s">
        <v>39</v>
      </c>
      <c r="B107" s="80" t="s">
        <v>124</v>
      </c>
      <c r="C107" s="80"/>
      <c r="D107" s="80" t="s">
        <v>291</v>
      </c>
      <c r="E107" s="24"/>
      <c r="F107" s="65"/>
      <c r="G107" s="14" t="s">
        <v>3</v>
      </c>
      <c r="H107" s="11">
        <v>4157.5</v>
      </c>
      <c r="I107" s="11">
        <v>0</v>
      </c>
    </row>
    <row r="108" spans="1:9" s="15" customFormat="1" ht="69.75" customHeight="1" x14ac:dyDescent="0.2">
      <c r="A108" s="41"/>
      <c r="B108" s="9" t="s">
        <v>280</v>
      </c>
      <c r="C108" s="1"/>
      <c r="D108" s="80" t="s">
        <v>291</v>
      </c>
      <c r="E108" s="13">
        <v>43644</v>
      </c>
      <c r="F108" s="69">
        <v>43644</v>
      </c>
      <c r="G108" s="1"/>
      <c r="H108" s="12"/>
      <c r="I108" s="17"/>
    </row>
    <row r="109" spans="1:9" s="15" customFormat="1" ht="54.75" customHeight="1" x14ac:dyDescent="0.2">
      <c r="A109" s="41"/>
      <c r="B109" s="9" t="s">
        <v>281</v>
      </c>
      <c r="C109" s="1"/>
      <c r="D109" s="80" t="s">
        <v>291</v>
      </c>
      <c r="E109" s="13">
        <v>44012</v>
      </c>
      <c r="F109" s="13" t="s">
        <v>208</v>
      </c>
      <c r="G109" s="1"/>
      <c r="H109" s="12"/>
      <c r="I109" s="17"/>
    </row>
    <row r="110" spans="1:9" s="15" customFormat="1" ht="54" customHeight="1" x14ac:dyDescent="0.2">
      <c r="A110" s="41"/>
      <c r="B110" s="19" t="s">
        <v>282</v>
      </c>
      <c r="C110" s="1" t="s">
        <v>5</v>
      </c>
      <c r="D110" s="80" t="s">
        <v>291</v>
      </c>
      <c r="E110" s="13">
        <v>43819</v>
      </c>
      <c r="F110" s="72" t="s">
        <v>208</v>
      </c>
      <c r="G110" s="1"/>
      <c r="H110" s="12"/>
      <c r="I110" s="17"/>
    </row>
    <row r="111" spans="1:9" s="15" customFormat="1" ht="64.5" customHeight="1" x14ac:dyDescent="0.2">
      <c r="A111" s="41"/>
      <c r="B111" s="9" t="s">
        <v>283</v>
      </c>
      <c r="C111" s="1" t="s">
        <v>5</v>
      </c>
      <c r="D111" s="80" t="s">
        <v>291</v>
      </c>
      <c r="E111" s="13">
        <v>44185</v>
      </c>
      <c r="F111" s="13" t="s">
        <v>208</v>
      </c>
      <c r="G111" s="1"/>
      <c r="H111" s="12"/>
      <c r="I111" s="17"/>
    </row>
    <row r="112" spans="1:9" s="15" customFormat="1" ht="74.25" customHeight="1" x14ac:dyDescent="0.2">
      <c r="A112" s="81" t="s">
        <v>183</v>
      </c>
      <c r="B112" s="82" t="s">
        <v>90</v>
      </c>
      <c r="C112" s="18"/>
      <c r="D112" s="79" t="s">
        <v>291</v>
      </c>
      <c r="E112" s="34"/>
      <c r="F112" s="64"/>
      <c r="G112" s="20" t="s">
        <v>3</v>
      </c>
      <c r="H112" s="22">
        <f t="shared" ref="H112:I112" si="12">SUM(H113:H114)</f>
        <v>6842.5</v>
      </c>
      <c r="I112" s="22">
        <f t="shared" si="12"/>
        <v>1200</v>
      </c>
    </row>
    <row r="113" spans="1:9" s="15" customFormat="1" ht="71.25" customHeight="1" x14ac:dyDescent="0.2">
      <c r="A113" s="85" t="s">
        <v>186</v>
      </c>
      <c r="B113" s="86" t="s">
        <v>125</v>
      </c>
      <c r="C113" s="80"/>
      <c r="D113" s="80" t="s">
        <v>291</v>
      </c>
      <c r="E113" s="24"/>
      <c r="F113" s="70"/>
      <c r="G113" s="14" t="s">
        <v>3</v>
      </c>
      <c r="H113" s="11">
        <v>0</v>
      </c>
      <c r="I113" s="76">
        <v>0</v>
      </c>
    </row>
    <row r="114" spans="1:9" s="15" customFormat="1" ht="212.25" customHeight="1" x14ac:dyDescent="0.2">
      <c r="A114" s="85" t="s">
        <v>187</v>
      </c>
      <c r="B114" s="86" t="s">
        <v>126</v>
      </c>
      <c r="C114" s="18"/>
      <c r="D114" s="80" t="s">
        <v>291</v>
      </c>
      <c r="E114" s="24"/>
      <c r="F114" s="65"/>
      <c r="G114" s="14" t="s">
        <v>3</v>
      </c>
      <c r="H114" s="11">
        <v>6842.5</v>
      </c>
      <c r="I114" s="76">
        <v>1200</v>
      </c>
    </row>
    <row r="115" spans="1:9" s="15" customFormat="1" ht="85.5" customHeight="1" x14ac:dyDescent="0.2">
      <c r="A115" s="85"/>
      <c r="B115" s="19" t="s">
        <v>284</v>
      </c>
      <c r="C115" s="18" t="s">
        <v>5</v>
      </c>
      <c r="D115" s="80" t="s">
        <v>291</v>
      </c>
      <c r="E115" s="10">
        <v>43819</v>
      </c>
      <c r="F115" s="13" t="s">
        <v>208</v>
      </c>
      <c r="G115" s="20"/>
      <c r="H115" s="22"/>
      <c r="I115" s="17"/>
    </row>
    <row r="116" spans="1:9" s="23" customFormat="1" ht="87" customHeight="1" x14ac:dyDescent="0.2">
      <c r="A116" s="85"/>
      <c r="B116" s="19" t="s">
        <v>285</v>
      </c>
      <c r="C116" s="18" t="s">
        <v>5</v>
      </c>
      <c r="D116" s="80" t="s">
        <v>291</v>
      </c>
      <c r="E116" s="10">
        <v>44185</v>
      </c>
      <c r="F116" s="13" t="s">
        <v>208</v>
      </c>
      <c r="G116" s="20"/>
      <c r="H116" s="22"/>
      <c r="I116" s="4"/>
    </row>
    <row r="117" spans="1:9" s="5" customFormat="1" ht="66.75" customHeight="1" x14ac:dyDescent="0.2">
      <c r="A117" s="110" t="s">
        <v>40</v>
      </c>
      <c r="B117" s="111" t="s">
        <v>206</v>
      </c>
      <c r="C117" s="100"/>
      <c r="D117" s="109" t="s">
        <v>157</v>
      </c>
      <c r="E117" s="112"/>
      <c r="F117" s="109"/>
      <c r="G117" s="20" t="s">
        <v>3</v>
      </c>
      <c r="H117" s="22">
        <f>SUM(H119:H120)</f>
        <v>21543.7</v>
      </c>
      <c r="I117" s="22">
        <f>SUM(I119:I120)</f>
        <v>3473.3</v>
      </c>
    </row>
    <row r="118" spans="1:9" s="5" customFormat="1" ht="66.75" customHeight="1" x14ac:dyDescent="0.2">
      <c r="A118" s="110"/>
      <c r="B118" s="111"/>
      <c r="C118" s="100"/>
      <c r="D118" s="109"/>
      <c r="E118" s="112"/>
      <c r="F118" s="109"/>
      <c r="G118" s="20" t="s">
        <v>191</v>
      </c>
      <c r="H118" s="22">
        <f>H121</f>
        <v>3741.8</v>
      </c>
      <c r="I118" s="22">
        <f>I121</f>
        <v>0</v>
      </c>
    </row>
    <row r="119" spans="1:9" s="5" customFormat="1" ht="104.25" customHeight="1" x14ac:dyDescent="0.2">
      <c r="A119" s="85" t="s">
        <v>41</v>
      </c>
      <c r="B119" s="86" t="s">
        <v>200</v>
      </c>
      <c r="C119" s="80"/>
      <c r="D119" s="80" t="s">
        <v>157</v>
      </c>
      <c r="E119" s="24"/>
      <c r="F119" s="65"/>
      <c r="G119" s="14" t="s">
        <v>3</v>
      </c>
      <c r="H119" s="11">
        <v>0</v>
      </c>
      <c r="I119" s="75"/>
    </row>
    <row r="120" spans="1:9" s="5" customFormat="1" ht="78.75" customHeight="1" x14ac:dyDescent="0.2">
      <c r="A120" s="97" t="s">
        <v>42</v>
      </c>
      <c r="B120" s="98" t="s">
        <v>168</v>
      </c>
      <c r="C120" s="100"/>
      <c r="D120" s="101" t="s">
        <v>157</v>
      </c>
      <c r="E120" s="96"/>
      <c r="F120" s="101"/>
      <c r="G120" s="14" t="s">
        <v>3</v>
      </c>
      <c r="H120" s="11">
        <v>21543.7</v>
      </c>
      <c r="I120" s="11">
        <v>3473.3</v>
      </c>
    </row>
    <row r="121" spans="1:9" ht="66.75" customHeight="1" x14ac:dyDescent="0.2">
      <c r="A121" s="97"/>
      <c r="B121" s="98"/>
      <c r="C121" s="100"/>
      <c r="D121" s="101"/>
      <c r="E121" s="96"/>
      <c r="F121" s="101"/>
      <c r="G121" s="14" t="s">
        <v>191</v>
      </c>
      <c r="H121" s="11">
        <v>3741.8</v>
      </c>
      <c r="I121" s="27"/>
    </row>
    <row r="122" spans="1:9" s="5" customFormat="1" ht="67.5" customHeight="1" x14ac:dyDescent="0.2">
      <c r="A122" s="85"/>
      <c r="B122" s="19" t="s">
        <v>226</v>
      </c>
      <c r="C122" s="18"/>
      <c r="D122" s="80" t="s">
        <v>157</v>
      </c>
      <c r="E122" s="13">
        <v>43644</v>
      </c>
      <c r="F122" s="69">
        <v>43644</v>
      </c>
      <c r="G122" s="20"/>
      <c r="H122" s="22"/>
      <c r="I122" s="75"/>
    </row>
    <row r="123" spans="1:9" s="5" customFormat="1" ht="66.75" customHeight="1" x14ac:dyDescent="0.2">
      <c r="A123" s="85"/>
      <c r="B123" s="19" t="s">
        <v>286</v>
      </c>
      <c r="C123" s="18"/>
      <c r="D123" s="80" t="s">
        <v>157</v>
      </c>
      <c r="E123" s="13">
        <v>44010</v>
      </c>
      <c r="F123" s="13" t="s">
        <v>208</v>
      </c>
      <c r="G123" s="20"/>
      <c r="H123" s="22"/>
      <c r="I123" s="75"/>
    </row>
    <row r="124" spans="1:9" s="5" customFormat="1" ht="66.75" customHeight="1" x14ac:dyDescent="0.2">
      <c r="A124" s="85"/>
      <c r="B124" s="19" t="s">
        <v>287</v>
      </c>
      <c r="C124" s="18"/>
      <c r="D124" s="80" t="s">
        <v>157</v>
      </c>
      <c r="E124" s="13">
        <v>44375</v>
      </c>
      <c r="F124" s="13" t="s">
        <v>208</v>
      </c>
      <c r="G124" s="20"/>
      <c r="H124" s="22"/>
      <c r="I124" s="75"/>
    </row>
    <row r="125" spans="1:9" s="5" customFormat="1" ht="78.75" customHeight="1" x14ac:dyDescent="0.2">
      <c r="A125" s="81" t="s">
        <v>43</v>
      </c>
      <c r="B125" s="82" t="s">
        <v>181</v>
      </c>
      <c r="C125" s="18"/>
      <c r="D125" s="79" t="s">
        <v>157</v>
      </c>
      <c r="E125" s="34"/>
      <c r="F125" s="64"/>
      <c r="G125" s="20" t="s">
        <v>3</v>
      </c>
      <c r="H125" s="22">
        <f>SUM(H126:H127)</f>
        <v>0</v>
      </c>
      <c r="I125" s="22">
        <f>SUM(I126:I127)</f>
        <v>0</v>
      </c>
    </row>
    <row r="126" spans="1:9" s="5" customFormat="1" ht="72.75" customHeight="1" x14ac:dyDescent="0.2">
      <c r="A126" s="85" t="s">
        <v>44</v>
      </c>
      <c r="B126" s="86" t="s">
        <v>182</v>
      </c>
      <c r="C126" s="18"/>
      <c r="D126" s="80" t="s">
        <v>157</v>
      </c>
      <c r="E126" s="24"/>
      <c r="F126" s="65"/>
      <c r="G126" s="14" t="s">
        <v>3</v>
      </c>
      <c r="H126" s="22">
        <v>0</v>
      </c>
      <c r="I126" s="75"/>
    </row>
    <row r="127" spans="1:9" s="5" customFormat="1" ht="105.75" customHeight="1" x14ac:dyDescent="0.2">
      <c r="A127" s="85" t="s">
        <v>45</v>
      </c>
      <c r="B127" s="86" t="s">
        <v>197</v>
      </c>
      <c r="C127" s="18"/>
      <c r="D127" s="80" t="s">
        <v>157</v>
      </c>
      <c r="E127" s="24"/>
      <c r="F127" s="65"/>
      <c r="G127" s="14" t="s">
        <v>3</v>
      </c>
      <c r="H127" s="22">
        <v>0</v>
      </c>
      <c r="I127" s="75"/>
    </row>
    <row r="128" spans="1:9" s="5" customFormat="1" ht="66.75" customHeight="1" x14ac:dyDescent="0.2">
      <c r="A128" s="85"/>
      <c r="B128" s="19" t="s">
        <v>288</v>
      </c>
      <c r="C128" s="18"/>
      <c r="D128" s="80" t="s">
        <v>157</v>
      </c>
      <c r="E128" s="13">
        <v>43525</v>
      </c>
      <c r="F128" s="13">
        <v>43518</v>
      </c>
      <c r="G128" s="20"/>
      <c r="H128" s="22"/>
      <c r="I128" s="75"/>
    </row>
    <row r="129" spans="1:9" s="5" customFormat="1" ht="66.75" customHeight="1" x14ac:dyDescent="0.2">
      <c r="A129" s="85"/>
      <c r="B129" s="19" t="s">
        <v>289</v>
      </c>
      <c r="C129" s="18"/>
      <c r="D129" s="80" t="s">
        <v>157</v>
      </c>
      <c r="E129" s="13">
        <v>43891</v>
      </c>
      <c r="F129" s="13" t="s">
        <v>208</v>
      </c>
      <c r="G129" s="20"/>
      <c r="H129" s="22"/>
      <c r="I129" s="75"/>
    </row>
    <row r="130" spans="1:9" s="5" customFormat="1" ht="66.75" customHeight="1" x14ac:dyDescent="0.2">
      <c r="A130" s="85"/>
      <c r="B130" s="19" t="s">
        <v>290</v>
      </c>
      <c r="C130" s="18"/>
      <c r="D130" s="80" t="s">
        <v>157</v>
      </c>
      <c r="E130" s="13">
        <v>44256</v>
      </c>
      <c r="F130" s="13" t="s">
        <v>208</v>
      </c>
      <c r="G130" s="20"/>
      <c r="H130" s="22"/>
      <c r="I130" s="75"/>
    </row>
    <row r="131" spans="1:9" s="5" customFormat="1" ht="53.25" customHeight="1" x14ac:dyDescent="0.2">
      <c r="A131" s="95" t="s">
        <v>156</v>
      </c>
      <c r="B131" s="95"/>
      <c r="C131" s="95"/>
      <c r="D131" s="95"/>
      <c r="E131" s="95"/>
      <c r="F131" s="73"/>
      <c r="G131" s="20" t="s">
        <v>3</v>
      </c>
      <c r="H131" s="22">
        <f>H104+H90+H49+H23+H10</f>
        <v>69169.2</v>
      </c>
      <c r="I131" s="22">
        <f>I104+I90+I49+I23+I10</f>
        <v>16832</v>
      </c>
    </row>
    <row r="132" spans="1:9" s="5" customFormat="1" ht="51" customHeight="1" x14ac:dyDescent="0.2">
      <c r="A132" s="95"/>
      <c r="B132" s="95"/>
      <c r="C132" s="95"/>
      <c r="D132" s="95"/>
      <c r="E132" s="95"/>
      <c r="F132" s="73"/>
      <c r="G132" s="20" t="s">
        <v>191</v>
      </c>
      <c r="H132" s="22">
        <f>H118</f>
        <v>3741.8</v>
      </c>
      <c r="I132" s="22">
        <f>I118</f>
        <v>0</v>
      </c>
    </row>
    <row r="133" spans="1:9" s="5" customFormat="1" ht="66" customHeight="1" x14ac:dyDescent="0.2">
      <c r="A133" s="106" t="s">
        <v>154</v>
      </c>
      <c r="B133" s="107"/>
      <c r="C133" s="107"/>
      <c r="D133" s="107"/>
      <c r="E133" s="107"/>
      <c r="F133" s="107"/>
      <c r="G133" s="107"/>
      <c r="H133" s="107"/>
      <c r="I133" s="108"/>
    </row>
    <row r="134" spans="1:9" s="5" customFormat="1" ht="42" customHeight="1" x14ac:dyDescent="0.2">
      <c r="A134" s="6"/>
      <c r="B134" s="28" t="s">
        <v>4</v>
      </c>
      <c r="C134" s="80"/>
      <c r="D134" s="80"/>
      <c r="E134" s="14"/>
      <c r="F134" s="65"/>
      <c r="G134" s="14"/>
      <c r="H134" s="22">
        <f>H135+H141+H147+H153+H159+H171</f>
        <v>236574.89999999997</v>
      </c>
      <c r="I134" s="22">
        <f>I135+I141+I147+I153+I159+I171</f>
        <v>41636.949999999997</v>
      </c>
    </row>
    <row r="135" spans="1:9" s="5" customFormat="1" ht="59.25" customHeight="1" x14ac:dyDescent="0.2">
      <c r="A135" s="31" t="s">
        <v>46</v>
      </c>
      <c r="B135" s="79" t="s">
        <v>84</v>
      </c>
      <c r="C135" s="79"/>
      <c r="D135" s="79" t="s">
        <v>160</v>
      </c>
      <c r="E135" s="34"/>
      <c r="F135" s="64"/>
      <c r="G135" s="20" t="s">
        <v>3</v>
      </c>
      <c r="H135" s="22">
        <f t="shared" ref="H135" si="13">SUM(H136:H137)</f>
        <v>331.7</v>
      </c>
      <c r="I135" s="22">
        <v>121.05</v>
      </c>
    </row>
    <row r="136" spans="1:9" ht="90" customHeight="1" x14ac:dyDescent="0.2">
      <c r="A136" s="6" t="s">
        <v>47</v>
      </c>
      <c r="B136" s="80" t="s">
        <v>175</v>
      </c>
      <c r="C136" s="80"/>
      <c r="D136" s="80" t="s">
        <v>160</v>
      </c>
      <c r="E136" s="24"/>
      <c r="F136" s="65"/>
      <c r="G136" s="14" t="s">
        <v>3</v>
      </c>
      <c r="H136" s="11">
        <v>331.7</v>
      </c>
      <c r="I136" s="22">
        <v>121.05</v>
      </c>
    </row>
    <row r="137" spans="1:9" ht="54.75" customHeight="1" x14ac:dyDescent="0.2">
      <c r="A137" s="42" t="s">
        <v>48</v>
      </c>
      <c r="B137" s="80" t="s">
        <v>127</v>
      </c>
      <c r="C137" s="80"/>
      <c r="D137" s="80" t="s">
        <v>160</v>
      </c>
      <c r="E137" s="24"/>
      <c r="F137" s="65"/>
      <c r="G137" s="14" t="s">
        <v>3</v>
      </c>
      <c r="H137" s="11">
        <v>0</v>
      </c>
      <c r="I137" s="27"/>
    </row>
    <row r="138" spans="1:9" s="15" customFormat="1" ht="73.5" customHeight="1" x14ac:dyDescent="0.2">
      <c r="A138" s="40"/>
      <c r="B138" s="1" t="s">
        <v>293</v>
      </c>
      <c r="C138" s="12" t="s">
        <v>5</v>
      </c>
      <c r="D138" s="1" t="s">
        <v>160</v>
      </c>
      <c r="E138" s="13">
        <v>43798</v>
      </c>
      <c r="F138" s="13" t="s">
        <v>210</v>
      </c>
      <c r="G138" s="12"/>
      <c r="H138" s="12"/>
      <c r="I138" s="17"/>
    </row>
    <row r="139" spans="1:9" s="15" customFormat="1" ht="75.75" customHeight="1" x14ac:dyDescent="0.2">
      <c r="A139" s="40"/>
      <c r="B139" s="1" t="s">
        <v>294</v>
      </c>
      <c r="C139" s="12" t="s">
        <v>5</v>
      </c>
      <c r="D139" s="1" t="s">
        <v>160</v>
      </c>
      <c r="E139" s="13">
        <v>44164</v>
      </c>
      <c r="F139" s="13" t="s">
        <v>208</v>
      </c>
      <c r="G139" s="12"/>
      <c r="H139" s="12"/>
      <c r="I139" s="17"/>
    </row>
    <row r="140" spans="1:9" s="15" customFormat="1" ht="70.5" customHeight="1" x14ac:dyDescent="0.2">
      <c r="A140" s="40"/>
      <c r="B140" s="1" t="s">
        <v>295</v>
      </c>
      <c r="C140" s="12" t="s">
        <v>5</v>
      </c>
      <c r="D140" s="1" t="s">
        <v>160</v>
      </c>
      <c r="E140" s="13">
        <v>44529</v>
      </c>
      <c r="F140" s="13" t="s">
        <v>208</v>
      </c>
      <c r="G140" s="12"/>
      <c r="H140" s="12"/>
      <c r="I140" s="17"/>
    </row>
    <row r="141" spans="1:9" s="5" customFormat="1" ht="66.75" customHeight="1" x14ac:dyDescent="0.2">
      <c r="A141" s="87" t="s">
        <v>49</v>
      </c>
      <c r="B141" s="22" t="s">
        <v>85</v>
      </c>
      <c r="C141" s="22"/>
      <c r="D141" s="79" t="s">
        <v>160</v>
      </c>
      <c r="E141" s="34"/>
      <c r="F141" s="64"/>
      <c r="G141" s="22" t="s">
        <v>3</v>
      </c>
      <c r="H141" s="22">
        <f t="shared" ref="H141:I141" si="14">SUM(H142:H143)</f>
        <v>48.5</v>
      </c>
      <c r="I141" s="22">
        <f t="shared" si="14"/>
        <v>1.8</v>
      </c>
    </row>
    <row r="142" spans="1:9" ht="66.75" customHeight="1" x14ac:dyDescent="0.2">
      <c r="A142" s="39" t="s">
        <v>50</v>
      </c>
      <c r="B142" s="11" t="s">
        <v>176</v>
      </c>
      <c r="C142" s="11"/>
      <c r="D142" s="80" t="s">
        <v>160</v>
      </c>
      <c r="E142" s="24"/>
      <c r="F142" s="48"/>
      <c r="G142" s="11" t="s">
        <v>3</v>
      </c>
      <c r="H142" s="11">
        <v>48.5</v>
      </c>
      <c r="I142" s="11">
        <v>1.8</v>
      </c>
    </row>
    <row r="143" spans="1:9" ht="69.75" customHeight="1" x14ac:dyDescent="0.2">
      <c r="A143" s="39" t="s">
        <v>51</v>
      </c>
      <c r="B143" s="11" t="s">
        <v>128</v>
      </c>
      <c r="C143" s="11"/>
      <c r="D143" s="80" t="s">
        <v>160</v>
      </c>
      <c r="E143" s="24"/>
      <c r="F143" s="11"/>
      <c r="G143" s="11" t="s">
        <v>3</v>
      </c>
      <c r="H143" s="11">
        <v>0</v>
      </c>
      <c r="I143" s="27"/>
    </row>
    <row r="144" spans="1:9" ht="56.25" customHeight="1" x14ac:dyDescent="0.2">
      <c r="A144" s="39"/>
      <c r="B144" s="12" t="s">
        <v>296</v>
      </c>
      <c r="C144" s="11"/>
      <c r="D144" s="1" t="s">
        <v>160</v>
      </c>
      <c r="E144" s="13">
        <v>43738</v>
      </c>
      <c r="F144" s="13" t="s">
        <v>208</v>
      </c>
      <c r="G144" s="12"/>
      <c r="H144" s="12"/>
      <c r="I144" s="27"/>
    </row>
    <row r="145" spans="1:9" ht="56.25" customHeight="1" x14ac:dyDescent="0.2">
      <c r="A145" s="39"/>
      <c r="B145" s="12" t="s">
        <v>297</v>
      </c>
      <c r="C145" s="11"/>
      <c r="D145" s="1" t="s">
        <v>160</v>
      </c>
      <c r="E145" s="13">
        <v>44104</v>
      </c>
      <c r="F145" s="13" t="s">
        <v>208</v>
      </c>
      <c r="G145" s="12"/>
      <c r="H145" s="12"/>
      <c r="I145" s="27"/>
    </row>
    <row r="146" spans="1:9" s="15" customFormat="1" ht="56.25" customHeight="1" x14ac:dyDescent="0.2">
      <c r="A146" s="40"/>
      <c r="B146" s="12" t="s">
        <v>298</v>
      </c>
      <c r="C146" s="11"/>
      <c r="D146" s="1" t="s">
        <v>160</v>
      </c>
      <c r="E146" s="13">
        <v>44469</v>
      </c>
      <c r="F146" s="13" t="s">
        <v>208</v>
      </c>
      <c r="G146" s="12"/>
      <c r="H146" s="12"/>
      <c r="I146" s="17"/>
    </row>
    <row r="147" spans="1:9" s="5" customFormat="1" ht="59.25" customHeight="1" x14ac:dyDescent="0.2">
      <c r="A147" s="87" t="s">
        <v>82</v>
      </c>
      <c r="B147" s="22" t="s">
        <v>198</v>
      </c>
      <c r="C147" s="22"/>
      <c r="D147" s="79" t="s">
        <v>160</v>
      </c>
      <c r="E147" s="34"/>
      <c r="F147" s="22"/>
      <c r="G147" s="22" t="s">
        <v>3</v>
      </c>
      <c r="H147" s="22">
        <f t="shared" ref="H147:I147" si="15">SUM(H148:H149)</f>
        <v>0</v>
      </c>
      <c r="I147" s="22">
        <f t="shared" si="15"/>
        <v>0</v>
      </c>
    </row>
    <row r="148" spans="1:9" ht="69" customHeight="1" x14ac:dyDescent="0.2">
      <c r="A148" s="39" t="s">
        <v>66</v>
      </c>
      <c r="B148" s="11" t="s">
        <v>152</v>
      </c>
      <c r="C148" s="11"/>
      <c r="D148" s="80" t="s">
        <v>160</v>
      </c>
      <c r="E148" s="24"/>
      <c r="F148" s="11"/>
      <c r="G148" s="11" t="s">
        <v>3</v>
      </c>
      <c r="H148" s="11">
        <v>0</v>
      </c>
      <c r="I148" s="27"/>
    </row>
    <row r="149" spans="1:9" ht="96" customHeight="1" x14ac:dyDescent="0.2">
      <c r="A149" s="39" t="s">
        <v>151</v>
      </c>
      <c r="B149" s="11" t="s">
        <v>129</v>
      </c>
      <c r="C149" s="11"/>
      <c r="D149" s="80" t="s">
        <v>160</v>
      </c>
      <c r="E149" s="24"/>
      <c r="F149" s="11"/>
      <c r="G149" s="11" t="s">
        <v>3</v>
      </c>
      <c r="H149" s="11">
        <v>0</v>
      </c>
      <c r="I149" s="27"/>
    </row>
    <row r="150" spans="1:9" ht="97.5" customHeight="1" x14ac:dyDescent="0.2">
      <c r="A150" s="39"/>
      <c r="B150" s="12" t="s">
        <v>299</v>
      </c>
      <c r="C150" s="12"/>
      <c r="D150" s="1" t="s">
        <v>160</v>
      </c>
      <c r="E150" s="13">
        <v>43798</v>
      </c>
      <c r="F150" s="13" t="s">
        <v>208</v>
      </c>
      <c r="G150" s="12"/>
      <c r="H150" s="12"/>
      <c r="I150" s="27"/>
    </row>
    <row r="151" spans="1:9" ht="97.5" customHeight="1" x14ac:dyDescent="0.2">
      <c r="A151" s="39"/>
      <c r="B151" s="12" t="s">
        <v>300</v>
      </c>
      <c r="C151" s="12"/>
      <c r="D151" s="1" t="s">
        <v>160</v>
      </c>
      <c r="E151" s="13">
        <v>44166</v>
      </c>
      <c r="F151" s="13" t="s">
        <v>208</v>
      </c>
      <c r="G151" s="12"/>
      <c r="H151" s="12"/>
      <c r="I151" s="27"/>
    </row>
    <row r="152" spans="1:9" s="15" customFormat="1" ht="97.5" customHeight="1" x14ac:dyDescent="0.2">
      <c r="A152" s="40"/>
      <c r="B152" s="12" t="s">
        <v>301</v>
      </c>
      <c r="C152" s="12"/>
      <c r="D152" s="1" t="s">
        <v>160</v>
      </c>
      <c r="E152" s="13">
        <v>44531</v>
      </c>
      <c r="F152" s="13" t="s">
        <v>208</v>
      </c>
      <c r="G152" s="12"/>
      <c r="H152" s="12"/>
      <c r="I152" s="17"/>
    </row>
    <row r="153" spans="1:9" s="5" customFormat="1" ht="70.5" customHeight="1" x14ac:dyDescent="0.2">
      <c r="A153" s="87" t="s">
        <v>67</v>
      </c>
      <c r="B153" s="22" t="s">
        <v>199</v>
      </c>
      <c r="C153" s="22"/>
      <c r="D153" s="79" t="s">
        <v>160</v>
      </c>
      <c r="E153" s="34"/>
      <c r="F153" s="22"/>
      <c r="G153" s="22" t="s">
        <v>3</v>
      </c>
      <c r="H153" s="22">
        <f t="shared" ref="H153:I153" si="16">SUM(H154:H155)</f>
        <v>0</v>
      </c>
      <c r="I153" s="22">
        <f t="shared" si="16"/>
        <v>0</v>
      </c>
    </row>
    <row r="154" spans="1:9" ht="66" customHeight="1" x14ac:dyDescent="0.2">
      <c r="A154" s="39" t="s">
        <v>68</v>
      </c>
      <c r="B154" s="11" t="s">
        <v>130</v>
      </c>
      <c r="C154" s="11"/>
      <c r="D154" s="80" t="s">
        <v>160</v>
      </c>
      <c r="E154" s="24"/>
      <c r="F154" s="11"/>
      <c r="G154" s="11" t="s">
        <v>3</v>
      </c>
      <c r="H154" s="11">
        <v>0</v>
      </c>
      <c r="I154" s="27"/>
    </row>
    <row r="155" spans="1:9" ht="56.25" customHeight="1" x14ac:dyDescent="0.2">
      <c r="A155" s="39" t="s">
        <v>69</v>
      </c>
      <c r="B155" s="11" t="s">
        <v>142</v>
      </c>
      <c r="C155" s="11"/>
      <c r="D155" s="80" t="s">
        <v>160</v>
      </c>
      <c r="E155" s="24"/>
      <c r="F155" s="11"/>
      <c r="G155" s="11" t="s">
        <v>3</v>
      </c>
      <c r="H155" s="11">
        <v>0</v>
      </c>
      <c r="I155" s="27"/>
    </row>
    <row r="156" spans="1:9" ht="69.75" customHeight="1" x14ac:dyDescent="0.2">
      <c r="A156" s="39"/>
      <c r="B156" s="12" t="s">
        <v>302</v>
      </c>
      <c r="C156" s="12"/>
      <c r="D156" s="1" t="s">
        <v>160</v>
      </c>
      <c r="E156" s="13">
        <v>43738</v>
      </c>
      <c r="F156" s="13" t="s">
        <v>208</v>
      </c>
      <c r="G156" s="12"/>
      <c r="H156" s="12"/>
      <c r="I156" s="27"/>
    </row>
    <row r="157" spans="1:9" ht="69.75" customHeight="1" x14ac:dyDescent="0.2">
      <c r="A157" s="39"/>
      <c r="B157" s="12" t="s">
        <v>303</v>
      </c>
      <c r="C157" s="12"/>
      <c r="D157" s="1" t="s">
        <v>160</v>
      </c>
      <c r="E157" s="13">
        <v>44104</v>
      </c>
      <c r="F157" s="13" t="s">
        <v>208</v>
      </c>
      <c r="G157" s="11"/>
      <c r="H157" s="11"/>
      <c r="I157" s="27"/>
    </row>
    <row r="158" spans="1:9" s="15" customFormat="1" ht="69.75" customHeight="1" x14ac:dyDescent="0.2">
      <c r="A158" s="40"/>
      <c r="B158" s="12" t="s">
        <v>304</v>
      </c>
      <c r="C158" s="12"/>
      <c r="D158" s="1" t="s">
        <v>160</v>
      </c>
      <c r="E158" s="13">
        <v>44469</v>
      </c>
      <c r="F158" s="13" t="s">
        <v>208</v>
      </c>
      <c r="G158" s="12"/>
      <c r="H158" s="12"/>
      <c r="I158" s="17"/>
    </row>
    <row r="159" spans="1:9" s="5" customFormat="1" ht="106.5" customHeight="1" x14ac:dyDescent="0.2">
      <c r="A159" s="87" t="s">
        <v>76</v>
      </c>
      <c r="B159" s="22" t="s">
        <v>102</v>
      </c>
      <c r="C159" s="22"/>
      <c r="D159" s="79" t="s">
        <v>157</v>
      </c>
      <c r="E159" s="34">
        <v>44561</v>
      </c>
      <c r="F159" s="70"/>
      <c r="G159" s="22" t="s">
        <v>3</v>
      </c>
      <c r="H159" s="22">
        <f>SUM(H160:H164)</f>
        <v>236194.69999999995</v>
      </c>
      <c r="I159" s="22">
        <f>SUM(I160:I164)</f>
        <v>41514.1</v>
      </c>
    </row>
    <row r="160" spans="1:9" s="5" customFormat="1" ht="106.5" customHeight="1" x14ac:dyDescent="0.2">
      <c r="A160" s="39" t="s">
        <v>77</v>
      </c>
      <c r="B160" s="11" t="s">
        <v>196</v>
      </c>
      <c r="C160" s="11"/>
      <c r="D160" s="80" t="s">
        <v>201</v>
      </c>
      <c r="E160" s="24">
        <v>44561</v>
      </c>
      <c r="F160" s="70"/>
      <c r="G160" s="11" t="s">
        <v>3</v>
      </c>
      <c r="H160" s="11">
        <v>4057.9</v>
      </c>
      <c r="I160" s="11">
        <v>2008.7</v>
      </c>
    </row>
    <row r="161" spans="1:9" ht="95.25" customHeight="1" x14ac:dyDescent="0.2">
      <c r="A161" s="39" t="s">
        <v>78</v>
      </c>
      <c r="B161" s="11" t="s">
        <v>203</v>
      </c>
      <c r="C161" s="11"/>
      <c r="D161" s="80" t="s">
        <v>161</v>
      </c>
      <c r="E161" s="24"/>
      <c r="F161" s="11"/>
      <c r="G161" s="11" t="s">
        <v>3</v>
      </c>
      <c r="H161" s="11">
        <f>182136.8+50000-H163-H164</f>
        <v>103930.99999999999</v>
      </c>
      <c r="I161" s="11">
        <v>39274.1</v>
      </c>
    </row>
    <row r="162" spans="1:9" ht="84" customHeight="1" x14ac:dyDescent="0.2">
      <c r="A162" s="39" t="s">
        <v>217</v>
      </c>
      <c r="B162" s="11" t="s">
        <v>207</v>
      </c>
      <c r="C162" s="11"/>
      <c r="D162" s="80" t="s">
        <v>160</v>
      </c>
      <c r="E162" s="24"/>
      <c r="F162" s="11"/>
      <c r="G162" s="11" t="s">
        <v>3</v>
      </c>
      <c r="H162" s="11">
        <v>0</v>
      </c>
      <c r="I162" s="27"/>
    </row>
    <row r="163" spans="1:9" ht="270.75" customHeight="1" x14ac:dyDescent="0.2">
      <c r="A163" s="39" t="s">
        <v>218</v>
      </c>
      <c r="B163" s="80" t="s">
        <v>204</v>
      </c>
      <c r="C163" s="80"/>
      <c r="D163" s="80" t="s">
        <v>161</v>
      </c>
      <c r="E163" s="24"/>
      <c r="F163" s="65"/>
      <c r="G163" s="53" t="s">
        <v>3</v>
      </c>
      <c r="H163" s="11">
        <f>124150</f>
        <v>124150</v>
      </c>
      <c r="I163" s="11">
        <v>231.3</v>
      </c>
    </row>
    <row r="164" spans="1:9" ht="121.5" customHeight="1" x14ac:dyDescent="0.2">
      <c r="A164" s="39" t="s">
        <v>219</v>
      </c>
      <c r="B164" s="80" t="s">
        <v>205</v>
      </c>
      <c r="C164" s="80"/>
      <c r="D164" s="80" t="s">
        <v>161</v>
      </c>
      <c r="E164" s="24"/>
      <c r="F164" s="34"/>
      <c r="G164" s="53" t="s">
        <v>3</v>
      </c>
      <c r="H164" s="48">
        <v>4055.8</v>
      </c>
      <c r="I164" s="27"/>
    </row>
    <row r="165" spans="1:9" ht="73.5" customHeight="1" x14ac:dyDescent="0.2">
      <c r="A165" s="39"/>
      <c r="B165" s="12" t="s">
        <v>305</v>
      </c>
      <c r="C165" s="11" t="s">
        <v>5</v>
      </c>
      <c r="D165" s="1" t="s">
        <v>160</v>
      </c>
      <c r="E165" s="13">
        <v>43644</v>
      </c>
      <c r="F165" s="13">
        <v>43644</v>
      </c>
      <c r="G165" s="11"/>
      <c r="H165" s="11"/>
      <c r="I165" s="27"/>
    </row>
    <row r="166" spans="1:9" ht="70.5" customHeight="1" x14ac:dyDescent="0.2">
      <c r="A166" s="39"/>
      <c r="B166" s="12" t="s">
        <v>306</v>
      </c>
      <c r="C166" s="11" t="s">
        <v>5</v>
      </c>
      <c r="D166" s="1" t="s">
        <v>160</v>
      </c>
      <c r="E166" s="13">
        <v>44010</v>
      </c>
      <c r="F166" s="13" t="s">
        <v>208</v>
      </c>
      <c r="G166" s="11"/>
      <c r="H166" s="11"/>
      <c r="I166" s="27"/>
    </row>
    <row r="167" spans="1:9" ht="73.5" customHeight="1" x14ac:dyDescent="0.2">
      <c r="A167" s="39"/>
      <c r="B167" s="12" t="s">
        <v>307</v>
      </c>
      <c r="C167" s="11" t="s">
        <v>5</v>
      </c>
      <c r="D167" s="1" t="s">
        <v>160</v>
      </c>
      <c r="E167" s="13">
        <v>44375</v>
      </c>
      <c r="F167" s="13" t="s">
        <v>208</v>
      </c>
      <c r="G167" s="11"/>
      <c r="H167" s="11"/>
      <c r="I167" s="27"/>
    </row>
    <row r="168" spans="1:9" ht="57" customHeight="1" x14ac:dyDescent="0.2">
      <c r="A168" s="39"/>
      <c r="B168" s="1" t="s">
        <v>227</v>
      </c>
      <c r="C168" s="12" t="s">
        <v>5</v>
      </c>
      <c r="D168" s="1" t="s">
        <v>161</v>
      </c>
      <c r="E168" s="13">
        <v>43644</v>
      </c>
      <c r="F168" s="13">
        <v>43644</v>
      </c>
      <c r="G168" s="12"/>
      <c r="H168" s="12"/>
      <c r="I168" s="27"/>
    </row>
    <row r="169" spans="1:9" ht="58.5" customHeight="1" x14ac:dyDescent="0.2">
      <c r="A169" s="39"/>
      <c r="B169" s="1" t="s">
        <v>308</v>
      </c>
      <c r="C169" s="12" t="s">
        <v>5</v>
      </c>
      <c r="D169" s="1" t="s">
        <v>161</v>
      </c>
      <c r="E169" s="13">
        <v>44010</v>
      </c>
      <c r="F169" s="13" t="s">
        <v>208</v>
      </c>
      <c r="G169" s="12"/>
      <c r="H169" s="12"/>
      <c r="I169" s="27"/>
    </row>
    <row r="170" spans="1:9" s="15" customFormat="1" ht="61.5" customHeight="1" x14ac:dyDescent="0.2">
      <c r="A170" s="40"/>
      <c r="B170" s="1" t="s">
        <v>309</v>
      </c>
      <c r="C170" s="12" t="s">
        <v>5</v>
      </c>
      <c r="D170" s="1" t="s">
        <v>161</v>
      </c>
      <c r="E170" s="13">
        <v>44375</v>
      </c>
      <c r="F170" s="13" t="s">
        <v>208</v>
      </c>
      <c r="G170" s="12"/>
      <c r="H170" s="12"/>
      <c r="I170" s="17"/>
    </row>
    <row r="171" spans="1:9" s="5" customFormat="1" ht="120" customHeight="1" x14ac:dyDescent="0.2">
      <c r="A171" s="43" t="s">
        <v>79</v>
      </c>
      <c r="B171" s="79" t="s">
        <v>72</v>
      </c>
      <c r="C171" s="79"/>
      <c r="D171" s="79" t="s">
        <v>157</v>
      </c>
      <c r="E171" s="34"/>
      <c r="F171" s="64"/>
      <c r="G171" s="20" t="s">
        <v>3</v>
      </c>
      <c r="H171" s="22">
        <f t="shared" ref="H171:I171" si="17">SUM(H172:H173)</f>
        <v>0</v>
      </c>
      <c r="I171" s="22">
        <f t="shared" si="17"/>
        <v>0</v>
      </c>
    </row>
    <row r="172" spans="1:9" ht="105.75" customHeight="1" x14ac:dyDescent="0.2">
      <c r="A172" s="42" t="s">
        <v>80</v>
      </c>
      <c r="B172" s="80" t="s">
        <v>131</v>
      </c>
      <c r="C172" s="80"/>
      <c r="D172" s="80" t="s">
        <v>162</v>
      </c>
      <c r="E172" s="24"/>
      <c r="F172" s="65"/>
      <c r="G172" s="14" t="s">
        <v>3</v>
      </c>
      <c r="H172" s="11">
        <v>0</v>
      </c>
      <c r="I172" s="27"/>
    </row>
    <row r="173" spans="1:9" ht="77.25" customHeight="1" x14ac:dyDescent="0.2">
      <c r="A173" s="42" t="s">
        <v>81</v>
      </c>
      <c r="B173" s="80" t="s">
        <v>132</v>
      </c>
      <c r="C173" s="80"/>
      <c r="D173" s="80" t="s">
        <v>161</v>
      </c>
      <c r="E173" s="24"/>
      <c r="F173" s="65"/>
      <c r="G173" s="14" t="s">
        <v>3</v>
      </c>
      <c r="H173" s="11">
        <v>0</v>
      </c>
      <c r="I173" s="27"/>
    </row>
    <row r="174" spans="1:9" s="15" customFormat="1" ht="87" customHeight="1" x14ac:dyDescent="0.2">
      <c r="A174" s="44"/>
      <c r="B174" s="12" t="s">
        <v>310</v>
      </c>
      <c r="C174" s="1"/>
      <c r="D174" s="1" t="s">
        <v>162</v>
      </c>
      <c r="E174" s="13">
        <v>43644</v>
      </c>
      <c r="F174" s="13">
        <v>43642</v>
      </c>
      <c r="G174" s="1"/>
      <c r="H174" s="12"/>
      <c r="I174" s="17"/>
    </row>
    <row r="175" spans="1:9" s="15" customFormat="1" ht="107.25" customHeight="1" x14ac:dyDescent="0.2">
      <c r="A175" s="44"/>
      <c r="B175" s="12" t="s">
        <v>311</v>
      </c>
      <c r="C175" s="1"/>
      <c r="D175" s="1" t="s">
        <v>162</v>
      </c>
      <c r="E175" s="13">
        <v>44010</v>
      </c>
      <c r="F175" s="13" t="s">
        <v>208</v>
      </c>
      <c r="G175" s="1"/>
      <c r="H175" s="12"/>
      <c r="I175" s="17"/>
    </row>
    <row r="176" spans="1:9" s="15" customFormat="1" ht="84.75" customHeight="1" x14ac:dyDescent="0.2">
      <c r="A176" s="44"/>
      <c r="B176" s="12" t="s">
        <v>312</v>
      </c>
      <c r="C176" s="1"/>
      <c r="D176" s="1" t="s">
        <v>162</v>
      </c>
      <c r="E176" s="13">
        <v>44375</v>
      </c>
      <c r="F176" s="13" t="s">
        <v>208</v>
      </c>
      <c r="G176" s="1"/>
      <c r="H176" s="12"/>
      <c r="I176" s="17"/>
    </row>
    <row r="177" spans="1:9" ht="84" customHeight="1" x14ac:dyDescent="0.2">
      <c r="A177" s="39"/>
      <c r="B177" s="38" t="s">
        <v>75</v>
      </c>
      <c r="C177" s="11"/>
      <c r="D177" s="11"/>
      <c r="E177" s="11"/>
      <c r="F177" s="11"/>
      <c r="G177" s="27"/>
      <c r="H177" s="61">
        <f t="shared" ref="H177:I177" si="18">H178+H187</f>
        <v>97</v>
      </c>
      <c r="I177" s="61">
        <f t="shared" si="18"/>
        <v>0</v>
      </c>
    </row>
    <row r="178" spans="1:9" s="5" customFormat="1" ht="105.75" customHeight="1" x14ac:dyDescent="0.2">
      <c r="A178" s="87" t="s">
        <v>93</v>
      </c>
      <c r="B178" s="22" t="s">
        <v>58</v>
      </c>
      <c r="C178" s="22"/>
      <c r="D178" s="79" t="s">
        <v>161</v>
      </c>
      <c r="E178" s="34"/>
      <c r="F178" s="64"/>
      <c r="G178" s="22" t="s">
        <v>3</v>
      </c>
      <c r="H178" s="22">
        <f t="shared" ref="H178:I178" si="19">SUM(H179:H180)</f>
        <v>0</v>
      </c>
      <c r="I178" s="22">
        <f t="shared" si="19"/>
        <v>0</v>
      </c>
    </row>
    <row r="179" spans="1:9" s="5" customFormat="1" ht="79.5" customHeight="1" x14ac:dyDescent="0.2">
      <c r="A179" s="39" t="s">
        <v>94</v>
      </c>
      <c r="B179" s="11" t="s">
        <v>133</v>
      </c>
      <c r="C179" s="11"/>
      <c r="D179" s="80" t="s">
        <v>161</v>
      </c>
      <c r="E179" s="24"/>
      <c r="F179" s="65"/>
      <c r="G179" s="11" t="s">
        <v>3</v>
      </c>
      <c r="H179" s="11">
        <v>0</v>
      </c>
      <c r="I179" s="75"/>
    </row>
    <row r="180" spans="1:9" ht="84" customHeight="1" x14ac:dyDescent="0.2">
      <c r="A180" s="39" t="s">
        <v>95</v>
      </c>
      <c r="B180" s="80" t="s">
        <v>134</v>
      </c>
      <c r="C180" s="11"/>
      <c r="D180" s="80" t="s">
        <v>161</v>
      </c>
      <c r="E180" s="24"/>
      <c r="F180" s="65"/>
      <c r="G180" s="11" t="s">
        <v>3</v>
      </c>
      <c r="H180" s="11">
        <v>0</v>
      </c>
      <c r="I180" s="27"/>
    </row>
    <row r="181" spans="1:9" s="15" customFormat="1" ht="105.75" customHeight="1" x14ac:dyDescent="0.2">
      <c r="A181" s="40"/>
      <c r="B181" s="1" t="s">
        <v>313</v>
      </c>
      <c r="C181" s="12"/>
      <c r="D181" s="1" t="s">
        <v>161</v>
      </c>
      <c r="E181" s="13">
        <v>43644</v>
      </c>
      <c r="F181" s="13">
        <v>43616</v>
      </c>
      <c r="G181" s="12"/>
      <c r="H181" s="12"/>
      <c r="I181" s="17"/>
    </row>
    <row r="182" spans="1:9" s="15" customFormat="1" ht="93" customHeight="1" x14ac:dyDescent="0.2">
      <c r="A182" s="40"/>
      <c r="B182" s="1" t="s">
        <v>314</v>
      </c>
      <c r="C182" s="12"/>
      <c r="D182" s="1" t="s">
        <v>161</v>
      </c>
      <c r="E182" s="13">
        <v>44012</v>
      </c>
      <c r="F182" s="13" t="s">
        <v>208</v>
      </c>
      <c r="G182" s="12"/>
      <c r="H182" s="12"/>
      <c r="I182" s="17"/>
    </row>
    <row r="183" spans="1:9" s="15" customFormat="1" ht="107.25" customHeight="1" x14ac:dyDescent="0.2">
      <c r="A183" s="40"/>
      <c r="B183" s="1" t="s">
        <v>315</v>
      </c>
      <c r="C183" s="12"/>
      <c r="D183" s="1" t="s">
        <v>161</v>
      </c>
      <c r="E183" s="13">
        <v>44377</v>
      </c>
      <c r="F183" s="13" t="s">
        <v>208</v>
      </c>
      <c r="G183" s="12"/>
      <c r="H183" s="12"/>
      <c r="I183" s="17"/>
    </row>
    <row r="184" spans="1:9" s="15" customFormat="1" ht="157.5" customHeight="1" x14ac:dyDescent="0.2">
      <c r="A184" s="40"/>
      <c r="B184" s="1" t="s">
        <v>228</v>
      </c>
      <c r="C184" s="12" t="s">
        <v>5</v>
      </c>
      <c r="D184" s="1" t="s">
        <v>161</v>
      </c>
      <c r="E184" s="13">
        <v>43617</v>
      </c>
      <c r="F184" s="13">
        <v>43571</v>
      </c>
      <c r="G184" s="12"/>
      <c r="H184" s="12"/>
      <c r="I184" s="17"/>
    </row>
    <row r="185" spans="1:9" s="15" customFormat="1" ht="133.5" customHeight="1" x14ac:dyDescent="0.2">
      <c r="A185" s="40"/>
      <c r="B185" s="1" t="s">
        <v>316</v>
      </c>
      <c r="C185" s="12" t="s">
        <v>5</v>
      </c>
      <c r="D185" s="1" t="s">
        <v>161</v>
      </c>
      <c r="E185" s="13">
        <v>43983</v>
      </c>
      <c r="F185" s="13" t="s">
        <v>208</v>
      </c>
      <c r="G185" s="12"/>
      <c r="H185" s="12"/>
      <c r="I185" s="17"/>
    </row>
    <row r="186" spans="1:9" s="15" customFormat="1" ht="144.75" customHeight="1" x14ac:dyDescent="0.2">
      <c r="A186" s="40"/>
      <c r="B186" s="1" t="s">
        <v>317</v>
      </c>
      <c r="C186" s="12" t="s">
        <v>5</v>
      </c>
      <c r="D186" s="1" t="s">
        <v>161</v>
      </c>
      <c r="E186" s="13">
        <v>44348</v>
      </c>
      <c r="F186" s="13" t="s">
        <v>208</v>
      </c>
      <c r="G186" s="12"/>
      <c r="H186" s="12"/>
      <c r="I186" s="17"/>
    </row>
    <row r="187" spans="1:9" ht="93" customHeight="1" x14ac:dyDescent="0.2">
      <c r="A187" s="87" t="s">
        <v>96</v>
      </c>
      <c r="B187" s="22" t="s">
        <v>59</v>
      </c>
      <c r="C187" s="22"/>
      <c r="D187" s="79" t="s">
        <v>161</v>
      </c>
      <c r="E187" s="34"/>
      <c r="F187" s="64"/>
      <c r="G187" s="22" t="s">
        <v>3</v>
      </c>
      <c r="H187" s="22">
        <f>SUM(H188:H189)</f>
        <v>97</v>
      </c>
      <c r="I187" s="22">
        <f>SUM(I188:I189)</f>
        <v>0</v>
      </c>
    </row>
    <row r="188" spans="1:9" ht="84.75" customHeight="1" x14ac:dyDescent="0.2">
      <c r="A188" s="39" t="s">
        <v>97</v>
      </c>
      <c r="B188" s="80" t="s">
        <v>177</v>
      </c>
      <c r="C188" s="11"/>
      <c r="D188" s="80" t="s">
        <v>161</v>
      </c>
      <c r="E188" s="24"/>
      <c r="F188" s="65"/>
      <c r="G188" s="11" t="s">
        <v>3</v>
      </c>
      <c r="H188" s="11">
        <v>0</v>
      </c>
      <c r="I188" s="27"/>
    </row>
    <row r="189" spans="1:9" ht="68.25" customHeight="1" x14ac:dyDescent="0.2">
      <c r="A189" s="39" t="s">
        <v>98</v>
      </c>
      <c r="B189" s="80" t="s">
        <v>178</v>
      </c>
      <c r="C189" s="11"/>
      <c r="D189" s="80" t="s">
        <v>161</v>
      </c>
      <c r="E189" s="24"/>
      <c r="F189" s="65"/>
      <c r="G189" s="11" t="s">
        <v>3</v>
      </c>
      <c r="H189" s="11">
        <v>97</v>
      </c>
      <c r="I189" s="27"/>
    </row>
    <row r="190" spans="1:9" ht="54.75" customHeight="1" x14ac:dyDescent="0.2">
      <c r="A190" s="39" t="s">
        <v>220</v>
      </c>
      <c r="B190" s="80" t="s">
        <v>179</v>
      </c>
      <c r="C190" s="11"/>
      <c r="D190" s="80" t="s">
        <v>161</v>
      </c>
      <c r="E190" s="24"/>
      <c r="F190" s="65"/>
      <c r="G190" s="11"/>
      <c r="H190" s="11"/>
      <c r="I190" s="27"/>
    </row>
    <row r="191" spans="1:9" ht="111.75" customHeight="1" x14ac:dyDescent="0.2">
      <c r="A191" s="39"/>
      <c r="B191" s="50" t="s">
        <v>229</v>
      </c>
      <c r="C191" s="16" t="s">
        <v>5</v>
      </c>
      <c r="D191" s="1" t="s">
        <v>161</v>
      </c>
      <c r="E191" s="51">
        <v>43647</v>
      </c>
      <c r="F191" s="51">
        <v>43646</v>
      </c>
      <c r="G191" s="11"/>
      <c r="H191" s="11"/>
      <c r="I191" s="27"/>
    </row>
    <row r="192" spans="1:9" ht="82.5" customHeight="1" x14ac:dyDescent="0.2">
      <c r="A192" s="39"/>
      <c r="B192" s="50" t="s">
        <v>318</v>
      </c>
      <c r="C192" s="16" t="s">
        <v>5</v>
      </c>
      <c r="D192" s="1" t="s">
        <v>161</v>
      </c>
      <c r="E192" s="51">
        <v>44013</v>
      </c>
      <c r="F192" s="13" t="s">
        <v>208</v>
      </c>
      <c r="G192" s="11"/>
      <c r="H192" s="11"/>
      <c r="I192" s="27"/>
    </row>
    <row r="193" spans="1:9" ht="84.75" customHeight="1" x14ac:dyDescent="0.2">
      <c r="A193" s="39"/>
      <c r="B193" s="50" t="s">
        <v>319</v>
      </c>
      <c r="C193" s="16" t="s">
        <v>5</v>
      </c>
      <c r="D193" s="1" t="s">
        <v>161</v>
      </c>
      <c r="E193" s="51">
        <v>44378</v>
      </c>
      <c r="F193" s="13" t="s">
        <v>208</v>
      </c>
      <c r="G193" s="11"/>
      <c r="H193" s="11"/>
      <c r="I193" s="27"/>
    </row>
    <row r="194" spans="1:9" ht="84.75" customHeight="1" x14ac:dyDescent="0.2">
      <c r="A194" s="39"/>
      <c r="B194" s="50" t="s">
        <v>230</v>
      </c>
      <c r="C194" s="16"/>
      <c r="D194" s="1" t="s">
        <v>161</v>
      </c>
      <c r="E194" s="51">
        <v>43647</v>
      </c>
      <c r="F194" s="51">
        <v>43646</v>
      </c>
      <c r="G194" s="11"/>
      <c r="H194" s="11"/>
      <c r="I194" s="27"/>
    </row>
    <row r="195" spans="1:9" ht="84.75" customHeight="1" x14ac:dyDescent="0.2">
      <c r="A195" s="39"/>
      <c r="B195" s="50" t="s">
        <v>320</v>
      </c>
      <c r="C195" s="16"/>
      <c r="D195" s="1" t="s">
        <v>161</v>
      </c>
      <c r="E195" s="51">
        <v>44013</v>
      </c>
      <c r="F195" s="13" t="s">
        <v>208</v>
      </c>
      <c r="G195" s="11"/>
      <c r="H195" s="11"/>
      <c r="I195" s="27"/>
    </row>
    <row r="196" spans="1:9" ht="84.75" customHeight="1" x14ac:dyDescent="0.2">
      <c r="A196" s="39"/>
      <c r="B196" s="50" t="s">
        <v>321</v>
      </c>
      <c r="C196" s="16"/>
      <c r="D196" s="1" t="s">
        <v>161</v>
      </c>
      <c r="E196" s="51">
        <v>44378</v>
      </c>
      <c r="F196" s="13" t="s">
        <v>208</v>
      </c>
      <c r="G196" s="11"/>
      <c r="H196" s="11"/>
      <c r="I196" s="27"/>
    </row>
    <row r="197" spans="1:9" ht="84.75" customHeight="1" x14ac:dyDescent="0.2">
      <c r="A197" s="39"/>
      <c r="B197" s="50" t="s">
        <v>231</v>
      </c>
      <c r="C197" s="16"/>
      <c r="D197" s="1" t="s">
        <v>161</v>
      </c>
      <c r="E197" s="51">
        <v>43824</v>
      </c>
      <c r="F197" s="51">
        <v>43646</v>
      </c>
      <c r="G197" s="11"/>
      <c r="H197" s="11"/>
      <c r="I197" s="27"/>
    </row>
    <row r="198" spans="1:9" ht="84.75" customHeight="1" x14ac:dyDescent="0.2">
      <c r="A198" s="39"/>
      <c r="B198" s="50" t="s">
        <v>322</v>
      </c>
      <c r="C198" s="16"/>
      <c r="D198" s="1" t="s">
        <v>161</v>
      </c>
      <c r="E198" s="13">
        <v>44190</v>
      </c>
      <c r="F198" s="13" t="s">
        <v>208</v>
      </c>
      <c r="G198" s="11"/>
      <c r="H198" s="11"/>
      <c r="I198" s="27"/>
    </row>
    <row r="199" spans="1:9" ht="84.75" customHeight="1" x14ac:dyDescent="0.2">
      <c r="A199" s="39"/>
      <c r="B199" s="50" t="s">
        <v>323</v>
      </c>
      <c r="C199" s="16"/>
      <c r="D199" s="1" t="s">
        <v>161</v>
      </c>
      <c r="E199" s="13">
        <v>44555</v>
      </c>
      <c r="F199" s="13" t="s">
        <v>208</v>
      </c>
      <c r="G199" s="11"/>
      <c r="H199" s="11"/>
      <c r="I199" s="27"/>
    </row>
    <row r="200" spans="1:9" ht="47.25" customHeight="1" x14ac:dyDescent="0.2">
      <c r="A200" s="39"/>
      <c r="B200" s="38" t="s">
        <v>6</v>
      </c>
      <c r="C200" s="11"/>
      <c r="D200" s="11"/>
      <c r="E200" s="11"/>
      <c r="F200" s="11"/>
      <c r="G200" s="11"/>
      <c r="H200" s="22">
        <f>H201+H207</f>
        <v>0</v>
      </c>
      <c r="I200" s="22">
        <f>I201+I207</f>
        <v>0</v>
      </c>
    </row>
    <row r="201" spans="1:9" s="5" customFormat="1" ht="81" customHeight="1" x14ac:dyDescent="0.2">
      <c r="A201" s="87" t="s">
        <v>99</v>
      </c>
      <c r="B201" s="22" t="s">
        <v>60</v>
      </c>
      <c r="C201" s="22"/>
      <c r="D201" s="79" t="s">
        <v>160</v>
      </c>
      <c r="E201" s="34"/>
      <c r="F201" s="22"/>
      <c r="G201" s="22" t="s">
        <v>3</v>
      </c>
      <c r="H201" s="22">
        <f t="shared" ref="H201:I201" si="20">SUM(H202:H203)</f>
        <v>0</v>
      </c>
      <c r="I201" s="22">
        <f t="shared" si="20"/>
        <v>0</v>
      </c>
    </row>
    <row r="202" spans="1:9" ht="83.25" customHeight="1" x14ac:dyDescent="0.2">
      <c r="A202" s="39" t="s">
        <v>100</v>
      </c>
      <c r="B202" s="11" t="s">
        <v>135</v>
      </c>
      <c r="C202" s="11"/>
      <c r="D202" s="80" t="s">
        <v>160</v>
      </c>
      <c r="E202" s="24"/>
      <c r="F202" s="11"/>
      <c r="G202" s="11" t="s">
        <v>3</v>
      </c>
      <c r="H202" s="11">
        <v>0</v>
      </c>
      <c r="I202" s="27"/>
    </row>
    <row r="203" spans="1:9" ht="81" customHeight="1" x14ac:dyDescent="0.2">
      <c r="A203" s="39" t="s">
        <v>101</v>
      </c>
      <c r="B203" s="11" t="s">
        <v>136</v>
      </c>
      <c r="C203" s="11"/>
      <c r="D203" s="80" t="s">
        <v>160</v>
      </c>
      <c r="E203" s="24"/>
      <c r="F203" s="11"/>
      <c r="G203" s="11" t="s">
        <v>3</v>
      </c>
      <c r="H203" s="11">
        <v>0</v>
      </c>
      <c r="I203" s="27"/>
    </row>
    <row r="204" spans="1:9" s="15" customFormat="1" ht="114" customHeight="1" x14ac:dyDescent="0.2">
      <c r="A204" s="40"/>
      <c r="B204" s="12" t="s">
        <v>232</v>
      </c>
      <c r="C204" s="12" t="s">
        <v>5</v>
      </c>
      <c r="D204" s="1" t="s">
        <v>160</v>
      </c>
      <c r="E204" s="13">
        <v>43644</v>
      </c>
      <c r="F204" s="69">
        <v>43644</v>
      </c>
      <c r="G204" s="12"/>
      <c r="H204" s="12"/>
      <c r="I204" s="17"/>
    </row>
    <row r="205" spans="1:9" s="15" customFormat="1" ht="84.75" customHeight="1" x14ac:dyDescent="0.2">
      <c r="A205" s="40"/>
      <c r="B205" s="12" t="s">
        <v>324</v>
      </c>
      <c r="C205" s="12" t="s">
        <v>5</v>
      </c>
      <c r="D205" s="1" t="s">
        <v>160</v>
      </c>
      <c r="E205" s="13">
        <v>44012</v>
      </c>
      <c r="F205" s="13" t="s">
        <v>208</v>
      </c>
      <c r="G205" s="12"/>
      <c r="H205" s="12"/>
      <c r="I205" s="17"/>
    </row>
    <row r="206" spans="1:9" s="15" customFormat="1" ht="84" customHeight="1" x14ac:dyDescent="0.2">
      <c r="A206" s="40"/>
      <c r="B206" s="12" t="s">
        <v>325</v>
      </c>
      <c r="C206" s="12" t="s">
        <v>5</v>
      </c>
      <c r="D206" s="1" t="s">
        <v>160</v>
      </c>
      <c r="E206" s="13">
        <v>44375</v>
      </c>
      <c r="F206" s="13" t="s">
        <v>208</v>
      </c>
      <c r="G206" s="12"/>
      <c r="H206" s="12"/>
      <c r="I206" s="17"/>
    </row>
    <row r="207" spans="1:9" s="5" customFormat="1" ht="120" customHeight="1" x14ac:dyDescent="0.2">
      <c r="A207" s="87" t="s">
        <v>188</v>
      </c>
      <c r="B207" s="22" t="s">
        <v>73</v>
      </c>
      <c r="C207" s="22"/>
      <c r="D207" s="79" t="s">
        <v>161</v>
      </c>
      <c r="E207" s="34"/>
      <c r="F207" s="34"/>
      <c r="G207" s="22" t="s">
        <v>3</v>
      </c>
      <c r="H207" s="22">
        <f t="shared" ref="H207:I207" si="21">SUM(H208:H209)</f>
        <v>0</v>
      </c>
      <c r="I207" s="22">
        <f t="shared" si="21"/>
        <v>0</v>
      </c>
    </row>
    <row r="208" spans="1:9" ht="83.25" customHeight="1" x14ac:dyDescent="0.2">
      <c r="A208" s="39" t="s">
        <v>189</v>
      </c>
      <c r="B208" s="11" t="s">
        <v>137</v>
      </c>
      <c r="C208" s="11"/>
      <c r="D208" s="80" t="s">
        <v>161</v>
      </c>
      <c r="E208" s="24"/>
      <c r="F208" s="11"/>
      <c r="G208" s="11" t="s">
        <v>3</v>
      </c>
      <c r="H208" s="11">
        <v>0</v>
      </c>
      <c r="I208" s="27"/>
    </row>
    <row r="209" spans="1:9" ht="83.25" customHeight="1" x14ac:dyDescent="0.2">
      <c r="A209" s="39" t="s">
        <v>190</v>
      </c>
      <c r="B209" s="11" t="s">
        <v>138</v>
      </c>
      <c r="C209" s="11"/>
      <c r="D209" s="80" t="s">
        <v>161</v>
      </c>
      <c r="E209" s="24"/>
      <c r="F209" s="11"/>
      <c r="G209" s="11" t="s">
        <v>3</v>
      </c>
      <c r="H209" s="11">
        <v>0</v>
      </c>
      <c r="I209" s="27"/>
    </row>
    <row r="210" spans="1:9" ht="83.25" customHeight="1" x14ac:dyDescent="0.2">
      <c r="A210" s="40"/>
      <c r="B210" s="12" t="s">
        <v>326</v>
      </c>
      <c r="C210" s="12"/>
      <c r="D210" s="1" t="s">
        <v>161</v>
      </c>
      <c r="E210" s="13">
        <v>43819</v>
      </c>
      <c r="F210" s="13" t="s">
        <v>208</v>
      </c>
      <c r="G210" s="11"/>
      <c r="H210" s="11"/>
      <c r="I210" s="27"/>
    </row>
    <row r="211" spans="1:9" ht="83.25" customHeight="1" x14ac:dyDescent="0.2">
      <c r="A211" s="40"/>
      <c r="B211" s="12" t="s">
        <v>327</v>
      </c>
      <c r="C211" s="12"/>
      <c r="D211" s="1" t="s">
        <v>161</v>
      </c>
      <c r="E211" s="13">
        <v>44185</v>
      </c>
      <c r="F211" s="13" t="s">
        <v>208</v>
      </c>
      <c r="G211" s="11"/>
      <c r="H211" s="11"/>
      <c r="I211" s="27"/>
    </row>
    <row r="212" spans="1:9" ht="83.25" customHeight="1" x14ac:dyDescent="0.2">
      <c r="A212" s="40"/>
      <c r="B212" s="12" t="s">
        <v>328</v>
      </c>
      <c r="C212" s="12"/>
      <c r="D212" s="1" t="s">
        <v>161</v>
      </c>
      <c r="E212" s="13">
        <v>44550</v>
      </c>
      <c r="F212" s="13" t="s">
        <v>208</v>
      </c>
      <c r="G212" s="11"/>
      <c r="H212" s="11"/>
      <c r="I212" s="27"/>
    </row>
    <row r="213" spans="1:9" s="25" customFormat="1" ht="56.25" customHeight="1" x14ac:dyDescent="0.25">
      <c r="A213" s="99" t="s">
        <v>155</v>
      </c>
      <c r="B213" s="99"/>
      <c r="C213" s="99"/>
      <c r="D213" s="99"/>
      <c r="E213" s="99"/>
      <c r="F213" s="22"/>
      <c r="G213" s="22" t="s">
        <v>3</v>
      </c>
      <c r="H213" s="22">
        <f>H200+H177+H134</f>
        <v>236671.89999999997</v>
      </c>
      <c r="I213" s="22">
        <f>I200+I177+I134</f>
        <v>41636.949999999997</v>
      </c>
    </row>
    <row r="214" spans="1:9" ht="33.75" customHeight="1" x14ac:dyDescent="0.2">
      <c r="A214" s="104" t="s">
        <v>65</v>
      </c>
      <c r="B214" s="105"/>
      <c r="C214" s="105"/>
      <c r="D214" s="105"/>
      <c r="E214" s="105"/>
      <c r="F214" s="105"/>
      <c r="G214" s="105"/>
      <c r="H214" s="105"/>
      <c r="I214" s="27"/>
    </row>
    <row r="215" spans="1:9" ht="25.5" customHeight="1" x14ac:dyDescent="0.2">
      <c r="A215" s="39"/>
      <c r="B215" s="38" t="s">
        <v>70</v>
      </c>
      <c r="C215" s="11"/>
      <c r="D215" s="11"/>
      <c r="E215" s="11"/>
      <c r="F215" s="11"/>
      <c r="G215" s="11"/>
      <c r="H215" s="22">
        <f t="shared" ref="H215:I215" si="22">H216</f>
        <v>28642.7</v>
      </c>
      <c r="I215" s="22">
        <f t="shared" si="22"/>
        <v>13459.9</v>
      </c>
    </row>
    <row r="216" spans="1:9" s="5" customFormat="1" ht="71.25" customHeight="1" x14ac:dyDescent="0.2">
      <c r="A216" s="87" t="s">
        <v>221</v>
      </c>
      <c r="B216" s="22" t="s">
        <v>158</v>
      </c>
      <c r="C216" s="22"/>
      <c r="D216" s="79" t="s">
        <v>157</v>
      </c>
      <c r="E216" s="34"/>
      <c r="F216" s="22"/>
      <c r="G216" s="22" t="s">
        <v>3</v>
      </c>
      <c r="H216" s="22">
        <f t="shared" ref="H216:I216" si="23">SUM(H217:H219)</f>
        <v>28642.7</v>
      </c>
      <c r="I216" s="22">
        <f t="shared" si="23"/>
        <v>13459.9</v>
      </c>
    </row>
    <row r="217" spans="1:9" s="5" customFormat="1" ht="67.5" customHeight="1" x14ac:dyDescent="0.2">
      <c r="A217" s="39" t="s">
        <v>222</v>
      </c>
      <c r="B217" s="11" t="s">
        <v>139</v>
      </c>
      <c r="C217" s="22"/>
      <c r="D217" s="80" t="s">
        <v>157</v>
      </c>
      <c r="E217" s="24"/>
      <c r="F217" s="11"/>
      <c r="G217" s="11" t="s">
        <v>3</v>
      </c>
      <c r="H217" s="11">
        <v>28642.7</v>
      </c>
      <c r="I217" s="11">
        <v>13459.9</v>
      </c>
    </row>
    <row r="218" spans="1:9" s="5" customFormat="1" ht="53.25" customHeight="1" x14ac:dyDescent="0.2">
      <c r="A218" s="39" t="s">
        <v>223</v>
      </c>
      <c r="B218" s="11" t="s">
        <v>140</v>
      </c>
      <c r="C218" s="22"/>
      <c r="D218" s="80" t="s">
        <v>157</v>
      </c>
      <c r="E218" s="24"/>
      <c r="F218" s="11"/>
      <c r="G218" s="11" t="s">
        <v>3</v>
      </c>
      <c r="H218" s="11">
        <v>0</v>
      </c>
      <c r="I218" s="75"/>
    </row>
    <row r="219" spans="1:9" s="5" customFormat="1" ht="60" customHeight="1" x14ac:dyDescent="0.2">
      <c r="A219" s="39" t="s">
        <v>224</v>
      </c>
      <c r="B219" s="11" t="s">
        <v>141</v>
      </c>
      <c r="C219" s="22"/>
      <c r="D219" s="80" t="s">
        <v>157</v>
      </c>
      <c r="E219" s="24"/>
      <c r="F219" s="11"/>
      <c r="G219" s="11" t="s">
        <v>3</v>
      </c>
      <c r="H219" s="11">
        <v>0</v>
      </c>
      <c r="I219" s="75"/>
    </row>
    <row r="220" spans="1:9" s="5" customFormat="1" ht="67.5" customHeight="1" x14ac:dyDescent="0.2">
      <c r="A220" s="87"/>
      <c r="B220" s="12" t="s">
        <v>329</v>
      </c>
      <c r="C220" s="22"/>
      <c r="D220" s="1" t="s">
        <v>157</v>
      </c>
      <c r="E220" s="13">
        <v>43575</v>
      </c>
      <c r="F220" s="13">
        <v>43574</v>
      </c>
      <c r="G220" s="22"/>
      <c r="H220" s="22"/>
      <c r="I220" s="75"/>
    </row>
    <row r="221" spans="1:9" s="5" customFormat="1" ht="67.5" customHeight="1" x14ac:dyDescent="0.2">
      <c r="A221" s="87"/>
      <c r="B221" s="12" t="s">
        <v>330</v>
      </c>
      <c r="C221" s="22"/>
      <c r="D221" s="1" t="s">
        <v>157</v>
      </c>
      <c r="E221" s="13">
        <v>43941</v>
      </c>
      <c r="F221" s="13" t="s">
        <v>208</v>
      </c>
      <c r="G221" s="22"/>
      <c r="H221" s="22"/>
      <c r="I221" s="75"/>
    </row>
    <row r="222" spans="1:9" s="5" customFormat="1" ht="67.5" customHeight="1" x14ac:dyDescent="0.2">
      <c r="A222" s="87"/>
      <c r="B222" s="12" t="s">
        <v>331</v>
      </c>
      <c r="C222" s="22"/>
      <c r="D222" s="1" t="s">
        <v>157</v>
      </c>
      <c r="E222" s="13">
        <v>44306</v>
      </c>
      <c r="F222" s="13" t="s">
        <v>208</v>
      </c>
      <c r="G222" s="22"/>
      <c r="H222" s="22"/>
      <c r="I222" s="75"/>
    </row>
    <row r="223" spans="1:9" s="5" customFormat="1" ht="66" customHeight="1" x14ac:dyDescent="0.2">
      <c r="A223" s="95" t="s">
        <v>153</v>
      </c>
      <c r="B223" s="95"/>
      <c r="C223" s="95"/>
      <c r="D223" s="95"/>
      <c r="E223" s="95"/>
      <c r="F223" s="73"/>
      <c r="G223" s="22" t="s">
        <v>3</v>
      </c>
      <c r="H223" s="22">
        <f t="shared" ref="H223:I223" si="24">H215</f>
        <v>28642.7</v>
      </c>
      <c r="I223" s="22">
        <f t="shared" si="24"/>
        <v>13459.9</v>
      </c>
    </row>
    <row r="224" spans="1:9" s="26" customFormat="1" ht="52.5" customHeight="1" x14ac:dyDescent="0.2">
      <c r="A224" s="95" t="s">
        <v>7</v>
      </c>
      <c r="B224" s="95"/>
      <c r="C224" s="95"/>
      <c r="D224" s="95"/>
      <c r="E224" s="95"/>
      <c r="F224" s="73"/>
      <c r="G224" s="20" t="s">
        <v>3</v>
      </c>
      <c r="H224" s="62">
        <f>H131+H213+H223</f>
        <v>334483.8</v>
      </c>
      <c r="I224" s="62">
        <f>I131+I213+I223</f>
        <v>71928.849999999991</v>
      </c>
    </row>
    <row r="225" spans="1:9" s="49" customFormat="1" ht="48" customHeight="1" x14ac:dyDescent="0.2">
      <c r="A225" s="95"/>
      <c r="B225" s="95"/>
      <c r="C225" s="95"/>
      <c r="D225" s="95"/>
      <c r="E225" s="95"/>
      <c r="F225" s="73"/>
      <c r="G225" s="20" t="s">
        <v>191</v>
      </c>
      <c r="H225" s="62">
        <f>H132</f>
        <v>3741.8</v>
      </c>
      <c r="I225" s="62">
        <f>I132</f>
        <v>0</v>
      </c>
    </row>
    <row r="226" spans="1:9" x14ac:dyDescent="0.2">
      <c r="A226" s="46"/>
    </row>
  </sheetData>
  <autoFilter ref="A8:H225"/>
  <mergeCells count="29">
    <mergeCell ref="A1:I2"/>
    <mergeCell ref="A214:H214"/>
    <mergeCell ref="A133:I133"/>
    <mergeCell ref="F117:F118"/>
    <mergeCell ref="F120:F121"/>
    <mergeCell ref="G5:G6"/>
    <mergeCell ref="A3:A7"/>
    <mergeCell ref="B3:B7"/>
    <mergeCell ref="C3:C7"/>
    <mergeCell ref="D3:D7"/>
    <mergeCell ref="A117:A118"/>
    <mergeCell ref="B117:B118"/>
    <mergeCell ref="C117:C118"/>
    <mergeCell ref="D117:D118"/>
    <mergeCell ref="E117:E118"/>
    <mergeCell ref="A9:I9"/>
    <mergeCell ref="I5:I6"/>
    <mergeCell ref="H5:H6"/>
    <mergeCell ref="G3:I4"/>
    <mergeCell ref="A224:E225"/>
    <mergeCell ref="A223:E223"/>
    <mergeCell ref="E120:E121"/>
    <mergeCell ref="A120:A121"/>
    <mergeCell ref="B120:B121"/>
    <mergeCell ref="A213:E213"/>
    <mergeCell ref="C120:C121"/>
    <mergeCell ref="D120:D121"/>
    <mergeCell ref="A131:E132"/>
    <mergeCell ref="E3:F5"/>
  </mergeCells>
  <printOptions horizontalCentered="1"/>
  <pageMargins left="0.11811023622047245" right="0.15748031496062992" top="0.23622047244094491" bottom="0.27559055118110237" header="0" footer="0"/>
  <pageSetup paperSize="9" scale="53" fitToHeight="14" orientation="portrait" r:id="rId1"/>
  <rowBreaks count="2" manualBreakCount="2">
    <brk id="170" max="16383" man="1"/>
    <brk id="1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план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Чупров Андрей Федорович</cp:lastModifiedBy>
  <cp:lastPrinted>2019-07-22T15:53:33Z</cp:lastPrinted>
  <dcterms:created xsi:type="dcterms:W3CDTF">2013-11-13T05:40:36Z</dcterms:created>
  <dcterms:modified xsi:type="dcterms:W3CDTF">2019-07-30T13:50:40Z</dcterms:modified>
</cp:coreProperties>
</file>